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5" yWindow="3945" windowWidth="14880" windowHeight="3210"/>
  </bookViews>
  <sheets>
    <sheet name="PL MARTIE" sheetId="3" r:id="rId1"/>
  </sheets>
  <definedNames>
    <definedName name="_xlnm.Print_Titles" localSheetId="0">'PL MARTIE'!$7:$9</definedName>
  </definedNames>
  <calcPr calcId="144525"/>
</workbook>
</file>

<file path=xl/calcChain.xml><?xml version="1.0" encoding="utf-8"?>
<calcChain xmlns="http://schemas.openxmlformats.org/spreadsheetml/2006/main">
  <c r="P25" i="3" l="1"/>
  <c r="P24" i="3"/>
  <c r="Q51" i="3"/>
  <c r="Q27" i="3" l="1"/>
  <c r="O27" i="3"/>
  <c r="N27" i="3"/>
  <c r="M27" i="3"/>
  <c r="L27" i="3"/>
  <c r="K27" i="3"/>
  <c r="J27" i="3"/>
  <c r="I27" i="3"/>
  <c r="R19" i="3"/>
  <c r="Q19" i="3"/>
  <c r="O19" i="3"/>
  <c r="N19" i="3"/>
  <c r="M19" i="3"/>
  <c r="L19" i="3"/>
  <c r="K19" i="3"/>
  <c r="J19" i="3"/>
  <c r="I19" i="3"/>
  <c r="Q127" i="3"/>
  <c r="F27" i="3"/>
  <c r="Q140" i="3"/>
  <c r="O140" i="3"/>
  <c r="N140" i="3"/>
  <c r="M140" i="3"/>
  <c r="L140" i="3"/>
  <c r="K140" i="3"/>
  <c r="J140" i="3"/>
  <c r="I140" i="3"/>
  <c r="F140" i="3"/>
  <c r="P139" i="3"/>
  <c r="P120" i="3" l="1"/>
  <c r="P18" i="3" l="1"/>
  <c r="F19" i="3"/>
  <c r="P86" i="3" l="1"/>
  <c r="P85" i="3"/>
  <c r="P17" i="3"/>
  <c r="P16" i="3"/>
  <c r="P15" i="3"/>
  <c r="P14" i="3"/>
  <c r="P13" i="3"/>
  <c r="P132" i="3"/>
  <c r="P141" i="3" l="1"/>
  <c r="P114" i="3"/>
  <c r="Q136" i="3"/>
  <c r="O136" i="3"/>
  <c r="N136" i="3"/>
  <c r="M136" i="3"/>
  <c r="L136" i="3"/>
  <c r="J136" i="3"/>
  <c r="I136" i="3"/>
  <c r="F136" i="3"/>
  <c r="P20" i="3"/>
  <c r="P138" i="3"/>
  <c r="P129" i="3"/>
  <c r="P67" i="3" l="1"/>
  <c r="P66" i="3"/>
  <c r="P155" i="3" l="1"/>
  <c r="P143" i="3"/>
  <c r="P125" i="3"/>
  <c r="P122" i="3"/>
  <c r="P111" i="3"/>
  <c r="P106" i="3"/>
  <c r="P103" i="3"/>
  <c r="P89" i="3"/>
  <c r="P81" i="3"/>
  <c r="P80" i="3"/>
  <c r="P79" i="3"/>
  <c r="P78" i="3"/>
  <c r="P77" i="3"/>
  <c r="P76" i="3"/>
  <c r="P75" i="3"/>
  <c r="P74" i="3"/>
  <c r="P73" i="3"/>
  <c r="P72" i="3"/>
  <c r="P65" i="3"/>
  <c r="P64" i="3"/>
  <c r="P56" i="3"/>
  <c r="P55" i="3"/>
  <c r="P54" i="3"/>
  <c r="P53" i="3"/>
  <c r="P52" i="3"/>
  <c r="P46" i="3" l="1"/>
  <c r="P41" i="3"/>
  <c r="P40" i="3"/>
  <c r="P39" i="3"/>
  <c r="P34" i="3"/>
  <c r="P30" i="3"/>
  <c r="P29" i="3"/>
  <c r="P28" i="3"/>
  <c r="P21" i="3"/>
  <c r="P11" i="3"/>
  <c r="P10" i="3"/>
  <c r="P31" i="3" l="1"/>
  <c r="P32" i="3"/>
  <c r="P27" i="3"/>
  <c r="P22" i="3"/>
  <c r="P19" i="3"/>
  <c r="Q23" i="3" l="1"/>
  <c r="P23" i="3"/>
  <c r="O23" i="3"/>
  <c r="N23" i="3"/>
  <c r="M23" i="3"/>
  <c r="L23" i="3"/>
  <c r="J23" i="3"/>
  <c r="I23" i="3"/>
  <c r="F23" i="3"/>
  <c r="P116" i="3"/>
  <c r="I33" i="3"/>
  <c r="I36" i="3"/>
  <c r="I38" i="3"/>
  <c r="I45" i="3"/>
  <c r="I51" i="3"/>
  <c r="I63" i="3"/>
  <c r="I71" i="3"/>
  <c r="I88" i="3"/>
  <c r="I91" i="3"/>
  <c r="I94" i="3"/>
  <c r="I98" i="3"/>
  <c r="I100" i="3"/>
  <c r="I102" i="3"/>
  <c r="I105" i="3"/>
  <c r="I108" i="3"/>
  <c r="I110" i="3"/>
  <c r="I113" i="3"/>
  <c r="I115" i="3"/>
  <c r="I118" i="3"/>
  <c r="I121" i="3"/>
  <c r="I124" i="3"/>
  <c r="I127" i="3"/>
  <c r="I130" i="3"/>
  <c r="I133" i="3"/>
  <c r="I142" i="3"/>
  <c r="I145" i="3"/>
  <c r="I148" i="3"/>
  <c r="I151" i="3"/>
  <c r="I154" i="3"/>
  <c r="I157" i="3"/>
  <c r="Q98" i="3"/>
  <c r="O98" i="3"/>
  <c r="N98" i="3"/>
  <c r="M98" i="3"/>
  <c r="L98" i="3"/>
  <c r="J98" i="3"/>
  <c r="F98" i="3"/>
  <c r="P97" i="3"/>
  <c r="P96" i="3"/>
  <c r="P104" i="3"/>
  <c r="P131" i="3"/>
  <c r="P149" i="3"/>
  <c r="P126" i="3"/>
  <c r="P84" i="3"/>
  <c r="P83" i="3"/>
  <c r="P82" i="3"/>
  <c r="P119" i="3"/>
  <c r="P123" i="3"/>
  <c r="P58" i="3"/>
  <c r="P59" i="3"/>
  <c r="P60" i="3"/>
  <c r="P61" i="3"/>
  <c r="P62" i="3"/>
  <c r="P70" i="3"/>
  <c r="P69" i="3"/>
  <c r="Q105" i="3"/>
  <c r="O105" i="3"/>
  <c r="N105" i="3"/>
  <c r="M105" i="3"/>
  <c r="L105" i="3"/>
  <c r="J105" i="3"/>
  <c r="F105" i="3"/>
  <c r="O36" i="3"/>
  <c r="N36" i="3"/>
  <c r="M36" i="3"/>
  <c r="L36" i="3"/>
  <c r="J36" i="3"/>
  <c r="F36" i="3"/>
  <c r="P156" i="3"/>
  <c r="P50" i="3" l="1"/>
  <c r="P144" i="3"/>
  <c r="P107" i="3" l="1"/>
  <c r="P105" i="3"/>
  <c r="P57" i="3"/>
  <c r="P49" i="3"/>
  <c r="P48" i="3"/>
  <c r="Q71" i="3" l="1"/>
  <c r="O71" i="3"/>
  <c r="M71" i="3"/>
  <c r="L71" i="3"/>
  <c r="J71" i="3"/>
  <c r="F71" i="3"/>
  <c r="Q45" i="3"/>
  <c r="O45" i="3"/>
  <c r="N45" i="3"/>
  <c r="M45" i="3"/>
  <c r="L45" i="3"/>
  <c r="J45" i="3"/>
  <c r="Q33" i="3"/>
  <c r="O33" i="3"/>
  <c r="N33" i="3"/>
  <c r="M33" i="3"/>
  <c r="L33" i="3"/>
  <c r="J33" i="3"/>
  <c r="Q113" i="3" l="1"/>
  <c r="O113" i="3"/>
  <c r="N113" i="3"/>
  <c r="M113" i="3"/>
  <c r="L113" i="3"/>
  <c r="J113" i="3"/>
  <c r="F113" i="3"/>
  <c r="O127" i="3" l="1"/>
  <c r="N127" i="3"/>
  <c r="M127" i="3"/>
  <c r="L127" i="3"/>
  <c r="J127" i="3"/>
  <c r="F127" i="3"/>
  <c r="Q124" i="3"/>
  <c r="O124" i="3"/>
  <c r="N124" i="3"/>
  <c r="M124" i="3"/>
  <c r="L124" i="3"/>
  <c r="J124" i="3"/>
  <c r="F124" i="3"/>
  <c r="Q63" i="3"/>
  <c r="O63" i="3"/>
  <c r="N63" i="3"/>
  <c r="M63" i="3"/>
  <c r="L63" i="3"/>
  <c r="J63" i="3"/>
  <c r="F63" i="3"/>
  <c r="R45" i="3"/>
  <c r="F33" i="3"/>
  <c r="P152" i="3"/>
  <c r="P33" i="3" l="1"/>
  <c r="P44" i="3"/>
  <c r="F45" i="3"/>
  <c r="Q88" i="3"/>
  <c r="O88" i="3"/>
  <c r="N88" i="3"/>
  <c r="M88" i="3"/>
  <c r="L88" i="3"/>
  <c r="J88" i="3"/>
  <c r="F88" i="3"/>
  <c r="P87" i="3"/>
  <c r="P43" i="3"/>
  <c r="P42" i="3"/>
  <c r="Q110" i="3" l="1"/>
  <c r="R71" i="3" l="1"/>
  <c r="Q36" i="3"/>
  <c r="Q118" i="3"/>
  <c r="O118" i="3"/>
  <c r="N118" i="3"/>
  <c r="M118" i="3"/>
  <c r="L118" i="3"/>
  <c r="J118" i="3"/>
  <c r="F118" i="3"/>
  <c r="P117" i="3"/>
  <c r="P35" i="3" l="1"/>
  <c r="P134" i="3" l="1"/>
  <c r="P136" i="3" l="1"/>
  <c r="N108" i="3"/>
  <c r="O108" i="3"/>
  <c r="P92" i="3" l="1"/>
  <c r="F94" i="3"/>
  <c r="J94" i="3"/>
  <c r="L94" i="3"/>
  <c r="M94" i="3"/>
  <c r="N94" i="3"/>
  <c r="O94" i="3"/>
  <c r="Q94" i="3"/>
  <c r="P94" i="3" l="1"/>
  <c r="F91" i="3"/>
  <c r="P45" i="3" l="1"/>
  <c r="P108" i="3"/>
  <c r="Q133" i="3"/>
  <c r="P71" i="3" l="1"/>
  <c r="P88" i="3"/>
  <c r="P63" i="3" l="1"/>
  <c r="P37" i="3"/>
  <c r="Q108" i="3" l="1"/>
  <c r="M108" i="3"/>
  <c r="L108" i="3"/>
  <c r="J108" i="3"/>
  <c r="F108" i="3"/>
  <c r="P137" i="3" l="1"/>
  <c r="P127" i="3"/>
  <c r="P124" i="3"/>
  <c r="P118" i="3"/>
  <c r="P113" i="3"/>
  <c r="P101" i="3"/>
  <c r="P90" i="3"/>
  <c r="P36" i="3"/>
  <c r="P140" i="3" l="1"/>
  <c r="Q142" i="3"/>
  <c r="O142" i="3"/>
  <c r="N142" i="3"/>
  <c r="M142" i="3"/>
  <c r="L142" i="3"/>
  <c r="J142" i="3"/>
  <c r="F142" i="3"/>
  <c r="P99" i="3" l="1"/>
  <c r="P109" i="3" l="1"/>
  <c r="M100" i="3" l="1"/>
  <c r="Q145" i="3" l="1"/>
  <c r="R23" i="3" l="1"/>
  <c r="Q157" i="3" l="1"/>
  <c r="O157" i="3"/>
  <c r="N157" i="3"/>
  <c r="M157" i="3"/>
  <c r="L157" i="3"/>
  <c r="J157" i="3"/>
  <c r="P128" i="3"/>
  <c r="P157" i="3"/>
  <c r="F160" i="3" l="1"/>
  <c r="F157" i="3"/>
  <c r="Q154" i="3"/>
  <c r="P154" i="3"/>
  <c r="O154" i="3"/>
  <c r="N154" i="3"/>
  <c r="M154" i="3"/>
  <c r="L154" i="3"/>
  <c r="J154" i="3"/>
  <c r="F154" i="3"/>
  <c r="Q151" i="3"/>
  <c r="O151" i="3"/>
  <c r="N151" i="3"/>
  <c r="M151" i="3"/>
  <c r="L151" i="3"/>
  <c r="J151" i="3"/>
  <c r="F151" i="3"/>
  <c r="Q130" i="3"/>
  <c r="O130" i="3"/>
  <c r="N130" i="3"/>
  <c r="M130" i="3"/>
  <c r="L130" i="3"/>
  <c r="J130" i="3"/>
  <c r="F130" i="3"/>
  <c r="P151" i="3" l="1"/>
  <c r="P142" i="3" l="1"/>
  <c r="Q148" i="3" l="1"/>
  <c r="O148" i="3"/>
  <c r="N148" i="3"/>
  <c r="M148" i="3"/>
  <c r="L148" i="3"/>
  <c r="J148" i="3"/>
  <c r="F148" i="3"/>
  <c r="J38" i="3" l="1"/>
  <c r="P146" i="3" l="1"/>
  <c r="P130" i="3"/>
  <c r="P148" i="3" l="1"/>
  <c r="P95" i="3"/>
  <c r="P98" i="3" l="1"/>
  <c r="R63" i="3" l="1"/>
  <c r="R161" i="3" l="1"/>
  <c r="J51" i="3"/>
  <c r="Q115" i="3" l="1"/>
  <c r="O115" i="3"/>
  <c r="N115" i="3"/>
  <c r="M115" i="3"/>
  <c r="L115" i="3"/>
  <c r="J115" i="3"/>
  <c r="F115" i="3"/>
  <c r="P115" i="3"/>
  <c r="Q102" i="3" l="1"/>
  <c r="O102" i="3"/>
  <c r="N102" i="3"/>
  <c r="M102" i="3"/>
  <c r="L102" i="3"/>
  <c r="J102" i="3"/>
  <c r="F102" i="3"/>
  <c r="P145" i="3" l="1"/>
  <c r="O145" i="3"/>
  <c r="N145" i="3"/>
  <c r="M145" i="3"/>
  <c r="L145" i="3"/>
  <c r="J145" i="3"/>
  <c r="F145" i="3"/>
  <c r="Q100" i="3" l="1"/>
  <c r="J133" i="3"/>
  <c r="P102" i="3"/>
  <c r="J100" i="3" l="1"/>
  <c r="F100" i="3"/>
  <c r="O133" i="3" l="1"/>
  <c r="N133" i="3"/>
  <c r="M133" i="3"/>
  <c r="L133" i="3"/>
  <c r="F133" i="3"/>
  <c r="P133" i="3"/>
  <c r="Q121" i="3"/>
  <c r="O121" i="3"/>
  <c r="N121" i="3"/>
  <c r="M121" i="3"/>
  <c r="L121" i="3"/>
  <c r="J121" i="3"/>
  <c r="F121" i="3"/>
  <c r="P110" i="3"/>
  <c r="O110" i="3"/>
  <c r="N110" i="3"/>
  <c r="M110" i="3"/>
  <c r="L110" i="3"/>
  <c r="J110" i="3"/>
  <c r="F110" i="3"/>
  <c r="O100" i="3"/>
  <c r="N100" i="3"/>
  <c r="L100" i="3"/>
  <c r="P100" i="3"/>
  <c r="Q91" i="3"/>
  <c r="O91" i="3"/>
  <c r="N91" i="3"/>
  <c r="M91" i="3"/>
  <c r="L91" i="3"/>
  <c r="J91" i="3"/>
  <c r="O51" i="3"/>
  <c r="N51" i="3"/>
  <c r="M51" i="3"/>
  <c r="L51" i="3"/>
  <c r="F51" i="3"/>
  <c r="P51" i="3"/>
  <c r="Q38" i="3"/>
  <c r="O38" i="3"/>
  <c r="N38" i="3"/>
  <c r="M38" i="3"/>
  <c r="L38" i="3"/>
  <c r="I161" i="3"/>
  <c r="F38" i="3"/>
  <c r="N161" i="3" l="1"/>
  <c r="L161" i="3"/>
  <c r="M161" i="3"/>
  <c r="O161" i="3"/>
  <c r="J161" i="3"/>
  <c r="Q161" i="3"/>
  <c r="P91" i="3"/>
  <c r="P121" i="3"/>
  <c r="P38" i="3"/>
  <c r="P161" i="3" l="1"/>
  <c r="F161" i="3"/>
</calcChain>
</file>

<file path=xl/sharedStrings.xml><?xml version="1.0" encoding="utf-8"?>
<sst xmlns="http://schemas.openxmlformats.org/spreadsheetml/2006/main" count="202" uniqueCount="155">
  <si>
    <t>Ionescu Marius</t>
  </si>
  <si>
    <t xml:space="preserve"> </t>
  </si>
  <si>
    <t>intocmit</t>
  </si>
  <si>
    <t>Ec. Adriana Hluhaniuc</t>
  </si>
  <si>
    <t xml:space="preserve">TOTAL GENERAL </t>
  </si>
  <si>
    <t>TOTAL</t>
  </si>
  <si>
    <t>AIR LIQUIDE VITALAIRE</t>
  </si>
  <si>
    <t>ATOMEDICAL VEST</t>
  </si>
  <si>
    <t>BIOSINTEX</t>
  </si>
  <si>
    <t>AUDIO NOVA</t>
  </si>
  <si>
    <t>ROMSOUND</t>
  </si>
  <si>
    <t>MOTIVATION</t>
  </si>
  <si>
    <t>plata</t>
  </si>
  <si>
    <t>RON</t>
  </si>
  <si>
    <t>suma</t>
  </si>
  <si>
    <t xml:space="preserve">data </t>
  </si>
  <si>
    <t>numar</t>
  </si>
  <si>
    <t>Retineri</t>
  </si>
  <si>
    <t>Refuz</t>
  </si>
  <si>
    <t>Factura</t>
  </si>
  <si>
    <t>Beneficiar</t>
  </si>
  <si>
    <t>Nr.crt</t>
  </si>
  <si>
    <t>CAS Maramures</t>
  </si>
  <si>
    <t>CLARFON</t>
  </si>
  <si>
    <t>ORTOTECH</t>
  </si>
  <si>
    <t>ORTOPEDICA</t>
  </si>
  <si>
    <t xml:space="preserve">Platit </t>
  </si>
  <si>
    <t>ORTOPROFIL</t>
  </si>
  <si>
    <t>DISTRIBUTION</t>
  </si>
  <si>
    <t>popriri</t>
  </si>
  <si>
    <t>VALDOMEDICA</t>
  </si>
  <si>
    <t>fi stornate</t>
  </si>
  <si>
    <t>ficiarului</t>
  </si>
  <si>
    <t>rate bene</t>
  </si>
  <si>
    <t>Suma dato -</t>
  </si>
  <si>
    <t>PHARMA TELNET</t>
  </si>
  <si>
    <t>OSTEOPHARM</t>
  </si>
  <si>
    <t>inregis-</t>
  </si>
  <si>
    <t>trare</t>
  </si>
  <si>
    <t>MEDICA M3</t>
  </si>
  <si>
    <t xml:space="preserve">urmeaza a </t>
  </si>
  <si>
    <t>AUDIOGRAM</t>
  </si>
  <si>
    <t>ERP</t>
  </si>
  <si>
    <t>ANCEU</t>
  </si>
  <si>
    <t xml:space="preserve">       Director executiv - Direcţia Economică</t>
  </si>
  <si>
    <t xml:space="preserve">      Ec. Carmen Prodan</t>
  </si>
  <si>
    <t>MESSER HOME CARE</t>
  </si>
  <si>
    <t>MEDICAL VISION</t>
  </si>
  <si>
    <t>MED SERVICES NEUROLOGY</t>
  </si>
  <si>
    <t>MEDICAL EXPRESS</t>
  </si>
  <si>
    <t xml:space="preserve">EUROMEDICAL  </t>
  </si>
  <si>
    <t xml:space="preserve">Trimis </t>
  </si>
  <si>
    <t>Nr.</t>
  </si>
  <si>
    <t>Data</t>
  </si>
  <si>
    <t xml:space="preserve">Suma de </t>
  </si>
  <si>
    <t xml:space="preserve">Ramas </t>
  </si>
  <si>
    <t xml:space="preserve"> de</t>
  </si>
  <si>
    <t>Facturi ce</t>
  </si>
  <si>
    <t>Director general</t>
  </si>
  <si>
    <t xml:space="preserve">Director executiv  - Direcţia Relaţii Contractuale    
ec. Camelia Stretea    
</t>
  </si>
  <si>
    <t>ec Stretea Camelia</t>
  </si>
  <si>
    <t xml:space="preserve">Sef serviciu </t>
  </si>
  <si>
    <t>ec.Blaga Gabriela</t>
  </si>
  <si>
    <t>BEST MEDIC MAG</t>
  </si>
  <si>
    <t>NEWMEDICS COM</t>
  </si>
  <si>
    <t xml:space="preserve">                                                                                                          </t>
  </si>
  <si>
    <t>FILIP MED HELP</t>
  </si>
  <si>
    <t>LINDE GAZ</t>
  </si>
  <si>
    <t xml:space="preserve">SONOROM </t>
  </si>
  <si>
    <t>ACCES MEDICAL DEVICES</t>
  </si>
  <si>
    <t>ADAPTARE</t>
  </si>
  <si>
    <t>RECUPERARE</t>
  </si>
  <si>
    <t xml:space="preserve">  </t>
  </si>
  <si>
    <t>ORTODAC</t>
  </si>
  <si>
    <t xml:space="preserve">AKTIVORT </t>
  </si>
  <si>
    <t>HANDILUG</t>
  </si>
  <si>
    <t>NEOMED SRL</t>
  </si>
  <si>
    <t>M-G EXIM</t>
  </si>
  <si>
    <t>ROMITALIA</t>
  </si>
  <si>
    <t>aug 2021</t>
  </si>
  <si>
    <t>04580</t>
  </si>
  <si>
    <t>00018</t>
  </si>
  <si>
    <t>THERANOVA PROTEZARE</t>
  </si>
  <si>
    <t>1321</t>
  </si>
  <si>
    <t>1320</t>
  </si>
  <si>
    <t>1319</t>
  </si>
  <si>
    <t>1318</t>
  </si>
  <si>
    <t>1461</t>
  </si>
  <si>
    <t>1462</t>
  </si>
  <si>
    <t>1463</t>
  </si>
  <si>
    <t>1466</t>
  </si>
  <si>
    <t>1464</t>
  </si>
  <si>
    <t>1465</t>
  </si>
  <si>
    <t>599</t>
  </si>
  <si>
    <t>WESOUND</t>
  </si>
  <si>
    <t>AMG</t>
  </si>
  <si>
    <t>745</t>
  </si>
  <si>
    <t>iuL</t>
  </si>
  <si>
    <t>00015902</t>
  </si>
  <si>
    <t xml:space="preserve">      Centralizatorul facturilor aferente dispozitivelor medicale platite in luna septembrie 2021</t>
  </si>
  <si>
    <t>sept 2021</t>
  </si>
  <si>
    <t>00019</t>
  </si>
  <si>
    <t>AKTAPA</t>
  </si>
  <si>
    <t>00288</t>
  </si>
  <si>
    <t>1630</t>
  </si>
  <si>
    <t>1631</t>
  </si>
  <si>
    <t>1632</t>
  </si>
  <si>
    <t>1633</t>
  </si>
  <si>
    <t>1634</t>
  </si>
  <si>
    <t>00016265</t>
  </si>
  <si>
    <t>604</t>
  </si>
  <si>
    <t>04605</t>
  </si>
  <si>
    <t>AOCAS 00288</t>
  </si>
  <si>
    <t>172698</t>
  </si>
  <si>
    <t>174329</t>
  </si>
  <si>
    <t>1605839</t>
  </si>
  <si>
    <t>MM0001</t>
  </si>
  <si>
    <t>CJ00019</t>
  </si>
  <si>
    <t>24</t>
  </si>
  <si>
    <t>BSX213115</t>
  </si>
  <si>
    <t>BSX213114</t>
  </si>
  <si>
    <t>BSX213113</t>
  </si>
  <si>
    <t>CLOF04605</t>
  </si>
  <si>
    <t>12889</t>
  </si>
  <si>
    <t>CAS11</t>
  </si>
  <si>
    <t>1000219941</t>
  </si>
  <si>
    <t>1000219942</t>
  </si>
  <si>
    <t>1000219943</t>
  </si>
  <si>
    <t>1000219945</t>
  </si>
  <si>
    <t>1000219946</t>
  </si>
  <si>
    <t>1000219944</t>
  </si>
  <si>
    <t>1731</t>
  </si>
  <si>
    <t>89646</t>
  </si>
  <si>
    <t>89659</t>
  </si>
  <si>
    <t>89647</t>
  </si>
  <si>
    <t>89639</t>
  </si>
  <si>
    <t>89668</t>
  </si>
  <si>
    <t>89702</t>
  </si>
  <si>
    <t>MSNMM 59</t>
  </si>
  <si>
    <t>553</t>
  </si>
  <si>
    <t>1613</t>
  </si>
  <si>
    <t>320210561</t>
  </si>
  <si>
    <t>37158</t>
  </si>
  <si>
    <t>37159</t>
  </si>
  <si>
    <t>37157</t>
  </si>
  <si>
    <t>FEORP00016265</t>
  </si>
  <si>
    <t>2400609</t>
  </si>
  <si>
    <t>2400608</t>
  </si>
  <si>
    <t>14000221</t>
  </si>
  <si>
    <t>622</t>
  </si>
  <si>
    <t>91883</t>
  </si>
  <si>
    <t>91884</t>
  </si>
  <si>
    <t>528</t>
  </si>
  <si>
    <t>778</t>
  </si>
  <si>
    <t>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</si>
</sst>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lei&quot;_-;\-* #,##0.00\ &quot;lei&quot;_-;_-* &quot;-&quot;??\ &quot;lei&quot;_-;_-@_-"/>
    <numFmt numFmtId="164" formatCode="#,##0_ ;\-#,##0\ 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charset val="238"/>
      <scheme val="minor"/>
    </font>
    <font>
      <b/>
      <sz val="10"/>
      <name val="Arial"/>
      <family val="2"/>
    </font>
    <font>
      <sz val="10"/>
      <color theme="1"/>
      <name val="Calibri"/>
      <family val="2"/>
      <charset val="238"/>
      <scheme val="minor"/>
    </font>
    <font>
      <sz val="11"/>
      <name val="Arial"/>
      <family val="2"/>
    </font>
    <font>
      <sz val="11"/>
      <name val="Times New Roman"/>
      <family val="1"/>
    </font>
    <font>
      <sz val="1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name val="Calibri"/>
      <family val="2"/>
      <charset val="238"/>
      <scheme val="minor"/>
    </font>
    <font>
      <b/>
      <sz val="11"/>
      <color theme="1"/>
      <name val="Arial Black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" fillId="0" borderId="0"/>
    <xf numFmtId="0" fontId="1" fillId="0" borderId="0"/>
  </cellStyleXfs>
  <cellXfs count="194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2" applyFont="1" applyFill="1" applyAlignment="1"/>
    <xf numFmtId="0" fontId="8" fillId="2" borderId="0" xfId="0" applyFont="1" applyFill="1"/>
    <xf numFmtId="0" fontId="0" fillId="2" borderId="0" xfId="0" applyFont="1" applyFill="1"/>
    <xf numFmtId="0" fontId="9" fillId="2" borderId="0" xfId="0" applyFont="1" applyFill="1"/>
    <xf numFmtId="2" fontId="10" fillId="2" borderId="1" xfId="0" applyNumberFormat="1" applyFont="1" applyFill="1" applyBorder="1"/>
    <xf numFmtId="0" fontId="2" fillId="2" borderId="1" xfId="2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9" fillId="2" borderId="0" xfId="3" applyFont="1" applyFill="1" applyBorder="1" applyAlignment="1">
      <alignment horizontal="center" vertical="center"/>
    </xf>
    <xf numFmtId="0" fontId="2" fillId="2" borderId="0" xfId="0" applyFont="1" applyFill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 wrapText="1"/>
    </xf>
    <xf numFmtId="0" fontId="2" fillId="2" borderId="7" xfId="3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2" fillId="2" borderId="4" xfId="3" applyFont="1" applyFill="1" applyBorder="1" applyAlignment="1">
      <alignment horizontal="center" vertical="center"/>
    </xf>
    <xf numFmtId="0" fontId="2" fillId="2" borderId="3" xfId="3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164" fontId="1" fillId="2" borderId="3" xfId="1" applyNumberFormat="1" applyFont="1" applyFill="1" applyBorder="1" applyAlignment="1">
      <alignment vertical="center"/>
    </xf>
    <xf numFmtId="0" fontId="6" fillId="2" borderId="0" xfId="0" applyFont="1" applyFill="1"/>
    <xf numFmtId="0" fontId="2" fillId="2" borderId="4" xfId="2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 vertical="center"/>
    </xf>
    <xf numFmtId="2" fontId="6" fillId="2" borderId="1" xfId="0" applyNumberFormat="1" applyFont="1" applyFill="1" applyBorder="1"/>
    <xf numFmtId="2" fontId="5" fillId="2" borderId="1" xfId="3" applyNumberFormat="1" applyFont="1" applyFill="1" applyBorder="1"/>
    <xf numFmtId="2" fontId="11" fillId="2" borderId="1" xfId="3" applyNumberFormat="1" applyFont="1" applyFill="1" applyBorder="1"/>
    <xf numFmtId="2" fontId="10" fillId="2" borderId="1" xfId="3" applyNumberFormat="1" applyFont="1" applyFill="1" applyBorder="1" applyAlignment="1">
      <alignment horizontal="right"/>
    </xf>
    <xf numFmtId="2" fontId="11" fillId="2" borderId="1" xfId="0" applyNumberFormat="1" applyFont="1" applyFill="1" applyBorder="1"/>
    <xf numFmtId="2" fontId="0" fillId="2" borderId="1" xfId="0" applyNumberFormat="1" applyFont="1" applyFill="1" applyBorder="1"/>
    <xf numFmtId="2" fontId="10" fillId="2" borderId="1" xfId="3" applyNumberFormat="1" applyFont="1" applyFill="1" applyBorder="1"/>
    <xf numFmtId="2" fontId="14" fillId="2" borderId="1" xfId="0" applyNumberFormat="1" applyFont="1" applyFill="1" applyBorder="1"/>
    <xf numFmtId="0" fontId="18" fillId="2" borderId="0" xfId="0" applyFont="1" applyFill="1"/>
    <xf numFmtId="0" fontId="21" fillId="2" borderId="0" xfId="0" applyFont="1" applyFill="1"/>
    <xf numFmtId="0" fontId="0" fillId="2" borderId="1" xfId="0" applyFill="1" applyBorder="1"/>
    <xf numFmtId="0" fontId="10" fillId="2" borderId="1" xfId="0" applyFont="1" applyFill="1" applyBorder="1"/>
    <xf numFmtId="1" fontId="0" fillId="2" borderId="1" xfId="0" applyNumberFormat="1" applyFill="1" applyBorder="1" applyAlignment="1">
      <alignment horizontal="right"/>
    </xf>
    <xf numFmtId="0" fontId="10" fillId="2" borderId="1" xfId="3" applyFont="1" applyFill="1" applyBorder="1"/>
    <xf numFmtId="0" fontId="10" fillId="2" borderId="2" xfId="3" applyFont="1" applyFill="1" applyBorder="1"/>
    <xf numFmtId="0" fontId="0" fillId="2" borderId="1" xfId="0" applyFill="1" applyBorder="1" applyAlignment="1">
      <alignment horizontal="right"/>
    </xf>
    <xf numFmtId="0" fontId="19" fillId="2" borderId="1" xfId="0" applyFont="1" applyFill="1" applyBorder="1"/>
    <xf numFmtId="0" fontId="10" fillId="2" borderId="2" xfId="0" applyFont="1" applyFill="1" applyBorder="1"/>
    <xf numFmtId="0" fontId="5" fillId="2" borderId="1" xfId="3" applyFont="1" applyFill="1" applyBorder="1"/>
    <xf numFmtId="49" fontId="6" fillId="2" borderId="1" xfId="0" applyNumberFormat="1" applyFont="1" applyFill="1" applyBorder="1" applyAlignment="1">
      <alignment horizontal="right"/>
    </xf>
    <xf numFmtId="0" fontId="6" fillId="2" borderId="1" xfId="0" applyFont="1" applyFill="1" applyBorder="1"/>
    <xf numFmtId="49" fontId="10" fillId="2" borderId="2" xfId="3" applyNumberFormat="1" applyFont="1" applyFill="1" applyBorder="1" applyAlignment="1">
      <alignment horizontal="right"/>
    </xf>
    <xf numFmtId="0" fontId="6" fillId="2" borderId="2" xfId="0" applyFont="1" applyFill="1" applyBorder="1"/>
    <xf numFmtId="49" fontId="10" fillId="2" borderId="2" xfId="0" applyNumberFormat="1" applyFont="1" applyFill="1" applyBorder="1" applyAlignment="1">
      <alignment horizontal="right"/>
    </xf>
    <xf numFmtId="49" fontId="10" fillId="2" borderId="1" xfId="0" applyNumberFormat="1" applyFont="1" applyFill="1" applyBorder="1" applyAlignment="1">
      <alignment horizontal="right"/>
    </xf>
    <xf numFmtId="0" fontId="0" fillId="2" borderId="1" xfId="0" applyFont="1" applyFill="1" applyBorder="1"/>
    <xf numFmtId="0" fontId="11" fillId="2" borderId="1" xfId="0" applyFont="1" applyFill="1" applyBorder="1"/>
    <xf numFmtId="0" fontId="9" fillId="2" borderId="0" xfId="2" applyFont="1" applyFill="1" applyBorder="1" applyAlignment="1"/>
    <xf numFmtId="0" fontId="2" fillId="2" borderId="4" xfId="2" applyFont="1" applyFill="1" applyBorder="1" applyAlignment="1">
      <alignment horizontal="center" shrinkToFit="1"/>
    </xf>
    <xf numFmtId="0" fontId="2" fillId="2" borderId="6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shrinkToFit="1"/>
    </xf>
    <xf numFmtId="1" fontId="2" fillId="2" borderId="3" xfId="2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/>
    <xf numFmtId="4" fontId="2" fillId="2" borderId="0" xfId="0" applyNumberFormat="1" applyFont="1" applyFill="1" applyAlignment="1">
      <alignment horizontal="center"/>
    </xf>
    <xf numFmtId="4" fontId="9" fillId="2" borderId="0" xfId="0" applyNumberFormat="1" applyFont="1" applyFill="1" applyAlignment="1">
      <alignment horizontal="center"/>
    </xf>
    <xf numFmtId="0" fontId="16" fillId="2" borderId="0" xfId="0" applyFont="1" applyFill="1"/>
    <xf numFmtId="0" fontId="17" fillId="2" borderId="0" xfId="0" applyFont="1" applyFill="1"/>
    <xf numFmtId="0" fontId="2" fillId="2" borderId="4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44" fontId="2" fillId="2" borderId="4" xfId="1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wrapText="1"/>
    </xf>
    <xf numFmtId="0" fontId="2" fillId="2" borderId="6" xfId="3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right"/>
    </xf>
    <xf numFmtId="0" fontId="0" fillId="0" borderId="13" xfId="0" applyBorder="1"/>
    <xf numFmtId="0" fontId="0" fillId="3" borderId="13" xfId="0" applyFill="1" applyBorder="1"/>
    <xf numFmtId="4" fontId="0" fillId="3" borderId="13" xfId="0" applyNumberFormat="1" applyFill="1" applyBorder="1" applyAlignment="1">
      <alignment horizontal="right"/>
    </xf>
    <xf numFmtId="0" fontId="0" fillId="4" borderId="13" xfId="0" applyFill="1" applyBorder="1"/>
    <xf numFmtId="4" fontId="0" fillId="4" borderId="13" xfId="0" applyNumberFormat="1" applyFill="1" applyBorder="1" applyAlignment="1">
      <alignment horizontal="right"/>
    </xf>
    <xf numFmtId="0" fontId="4" fillId="2" borderId="0" xfId="0" applyFont="1" applyFill="1" applyAlignment="1">
      <alignment horizontal="center"/>
    </xf>
    <xf numFmtId="1" fontId="0" fillId="2" borderId="0" xfId="0" applyNumberFormat="1" applyFont="1" applyFill="1"/>
    <xf numFmtId="0" fontId="5" fillId="2" borderId="0" xfId="2" applyFont="1" applyFill="1" applyAlignment="1"/>
    <xf numFmtId="1" fontId="2" fillId="2" borderId="0" xfId="2" applyNumberFormat="1" applyFont="1" applyFill="1" applyAlignment="1"/>
    <xf numFmtId="1" fontId="2" fillId="2" borderId="4" xfId="2" applyNumberFormat="1" applyFont="1" applyFill="1" applyBorder="1" applyAlignment="1">
      <alignment horizontal="center"/>
    </xf>
    <xf numFmtId="0" fontId="2" fillId="2" borderId="9" xfId="2" applyFont="1" applyFill="1" applyBorder="1" applyAlignment="1">
      <alignment horizontal="center"/>
    </xf>
    <xf numFmtId="4" fontId="2" fillId="2" borderId="4" xfId="2" applyNumberFormat="1" applyFont="1" applyFill="1" applyBorder="1"/>
    <xf numFmtId="0" fontId="2" fillId="2" borderId="0" xfId="2" applyFont="1" applyFill="1" applyBorder="1" applyAlignment="1">
      <alignment horizontal="center"/>
    </xf>
    <xf numFmtId="0" fontId="16" fillId="2" borderId="4" xfId="0" applyFont="1" applyFill="1" applyBorder="1"/>
    <xf numFmtId="1" fontId="2" fillId="2" borderId="6" xfId="2" applyNumberFormat="1" applyFont="1" applyFill="1" applyBorder="1" applyAlignment="1">
      <alignment horizontal="center"/>
    </xf>
    <xf numFmtId="0" fontId="2" fillId="2" borderId="8" xfId="2" applyFont="1" applyFill="1" applyBorder="1" applyAlignment="1">
      <alignment horizontal="center"/>
    </xf>
    <xf numFmtId="4" fontId="2" fillId="2" borderId="6" xfId="2" applyNumberFormat="1" applyFont="1" applyFill="1" applyBorder="1"/>
    <xf numFmtId="4" fontId="7" fillId="2" borderId="6" xfId="2" applyNumberFormat="1" applyFont="1" applyFill="1" applyBorder="1"/>
    <xf numFmtId="0" fontId="16" fillId="2" borderId="6" xfId="0" applyFont="1" applyFill="1" applyBorder="1"/>
    <xf numFmtId="1" fontId="2" fillId="2" borderId="3" xfId="2" applyNumberFormat="1" applyFont="1" applyFill="1" applyBorder="1" applyAlignment="1">
      <alignment horizontal="center"/>
    </xf>
    <xf numFmtId="4" fontId="2" fillId="2" borderId="11" xfId="2" applyNumberFormat="1" applyFont="1" applyFill="1" applyBorder="1" applyAlignment="1">
      <alignment horizontal="center"/>
    </xf>
    <xf numFmtId="4" fontId="2" fillId="2" borderId="3" xfId="2" applyNumberFormat="1" applyFont="1" applyFill="1" applyBorder="1"/>
    <xf numFmtId="49" fontId="2" fillId="2" borderId="3" xfId="2" applyNumberFormat="1" applyFont="1" applyFill="1" applyBorder="1"/>
    <xf numFmtId="0" fontId="16" fillId="2" borderId="1" xfId="0" applyFont="1" applyFill="1" applyBorder="1"/>
    <xf numFmtId="14" fontId="10" fillId="2" borderId="1" xfId="3" applyNumberFormat="1" applyFont="1" applyFill="1" applyBorder="1" applyAlignment="1">
      <alignment horizontal="right"/>
    </xf>
    <xf numFmtId="1" fontId="6" fillId="2" borderId="1" xfId="0" applyNumberFormat="1" applyFont="1" applyFill="1" applyBorder="1"/>
    <xf numFmtId="1" fontId="10" fillId="2" borderId="1" xfId="3" applyNumberFormat="1" applyFont="1" applyFill="1" applyBorder="1"/>
    <xf numFmtId="1" fontId="11" fillId="2" borderId="1" xfId="3" applyNumberFormat="1" applyFont="1" applyFill="1" applyBorder="1"/>
    <xf numFmtId="14" fontId="10" fillId="2" borderId="1" xfId="0" applyNumberFormat="1" applyFont="1" applyFill="1" applyBorder="1"/>
    <xf numFmtId="2" fontId="5" fillId="2" borderId="1" xfId="2" applyNumberFormat="1" applyFont="1" applyFill="1" applyBorder="1"/>
    <xf numFmtId="1" fontId="11" fillId="2" borderId="1" xfId="0" applyNumberFormat="1" applyFont="1" applyFill="1" applyBorder="1"/>
    <xf numFmtId="0" fontId="10" fillId="2" borderId="1" xfId="3" applyFont="1" applyFill="1" applyBorder="1" applyAlignment="1">
      <alignment horizontal="center"/>
    </xf>
    <xf numFmtId="1" fontId="5" fillId="2" borderId="1" xfId="3" applyNumberFormat="1" applyFont="1" applyFill="1" applyBorder="1"/>
    <xf numFmtId="0" fontId="5" fillId="2" borderId="1" xfId="3" applyFont="1" applyFill="1" applyBorder="1" applyAlignment="1">
      <alignment horizontal="center"/>
    </xf>
    <xf numFmtId="0" fontId="15" fillId="2" borderId="1" xfId="0" applyFont="1" applyFill="1" applyBorder="1"/>
    <xf numFmtId="0" fontId="10" fillId="2" borderId="1" xfId="3" applyFont="1" applyFill="1" applyBorder="1" applyAlignment="1">
      <alignment horizontal="right"/>
    </xf>
    <xf numFmtId="1" fontId="23" fillId="2" borderId="1" xfId="0" applyNumberFormat="1" applyFont="1" applyFill="1" applyBorder="1"/>
    <xf numFmtId="14" fontId="5" fillId="2" borderId="1" xfId="3" applyNumberFormat="1" applyFont="1" applyFill="1" applyBorder="1" applyAlignment="1">
      <alignment horizontal="right"/>
    </xf>
    <xf numFmtId="2" fontId="14" fillId="2" borderId="1" xfId="3" applyNumberFormat="1" applyFont="1" applyFill="1" applyBorder="1"/>
    <xf numFmtId="0" fontId="10" fillId="2" borderId="1" xfId="0" applyFont="1" applyFill="1" applyBorder="1" applyAlignment="1">
      <alignment horizontal="right"/>
    </xf>
    <xf numFmtId="1" fontId="5" fillId="2" borderId="1" xfId="0" applyNumberFormat="1" applyFont="1" applyFill="1" applyBorder="1"/>
    <xf numFmtId="1" fontId="10" fillId="2" borderId="1" xfId="0" applyNumberFormat="1" applyFont="1" applyFill="1" applyBorder="1"/>
    <xf numFmtId="1" fontId="14" fillId="2" borderId="1" xfId="0" applyNumberFormat="1" applyFont="1" applyFill="1" applyBorder="1"/>
    <xf numFmtId="14" fontId="11" fillId="2" borderId="1" xfId="0" applyNumberFormat="1" applyFont="1" applyFill="1" applyBorder="1" applyAlignment="1">
      <alignment horizontal="right"/>
    </xf>
    <xf numFmtId="0" fontId="5" fillId="2" borderId="1" xfId="3" applyFont="1" applyFill="1" applyBorder="1" applyAlignment="1">
      <alignment horizontal="right"/>
    </xf>
    <xf numFmtId="0" fontId="10" fillId="2" borderId="0" xfId="2" applyFont="1" applyFill="1" applyAlignment="1">
      <alignment horizontal="center"/>
    </xf>
    <xf numFmtId="2" fontId="5" fillId="2" borderId="0" xfId="3" applyNumberFormat="1" applyFont="1" applyFill="1" applyBorder="1"/>
    <xf numFmtId="1" fontId="5" fillId="2" borderId="0" xfId="3" applyNumberFormat="1" applyFont="1" applyFill="1" applyBorder="1"/>
    <xf numFmtId="0" fontId="2" fillId="2" borderId="0" xfId="2" applyFont="1" applyFill="1" applyBorder="1" applyAlignment="1"/>
    <xf numFmtId="1" fontId="2" fillId="2" borderId="0" xfId="2" applyNumberFormat="1" applyFont="1" applyFill="1" applyBorder="1" applyAlignment="1"/>
    <xf numFmtId="0" fontId="12" fillId="2" borderId="0" xfId="0" applyFont="1" applyFill="1" applyAlignment="1">
      <alignment horizontal="left" wrapText="1"/>
    </xf>
    <xf numFmtId="0" fontId="9" fillId="2" borderId="0" xfId="2" applyFont="1" applyFill="1" applyBorder="1" applyAlignment="1">
      <alignment vertical="center"/>
    </xf>
    <xf numFmtId="4" fontId="9" fillId="2" borderId="0" xfId="2" applyNumberFormat="1" applyFont="1" applyFill="1" applyBorder="1" applyAlignment="1">
      <alignment horizontal="left" wrapText="1"/>
    </xf>
    <xf numFmtId="0" fontId="1" fillId="2" borderId="0" xfId="0" applyFont="1" applyFill="1" applyBorder="1"/>
    <xf numFmtId="0" fontId="10" fillId="2" borderId="0" xfId="0" applyFont="1" applyFill="1" applyAlignment="1">
      <alignment horizontal="center"/>
    </xf>
    <xf numFmtId="4" fontId="9" fillId="2" borderId="0" xfId="0" applyNumberFormat="1" applyFont="1" applyFill="1"/>
    <xf numFmtId="1" fontId="9" fillId="2" borderId="0" xfId="0" applyNumberFormat="1" applyFont="1" applyFill="1"/>
    <xf numFmtId="4" fontId="0" fillId="2" borderId="0" xfId="0" applyNumberFormat="1" applyFont="1" applyFill="1"/>
    <xf numFmtId="4" fontId="15" fillId="2" borderId="0" xfId="0" applyNumberFormat="1" applyFont="1" applyFill="1"/>
    <xf numFmtId="0" fontId="4" fillId="2" borderId="0" xfId="0" applyFont="1" applyFill="1"/>
    <xf numFmtId="1" fontId="0" fillId="2" borderId="0" xfId="0" applyNumberFormat="1" applyFill="1"/>
    <xf numFmtId="4" fontId="2" fillId="2" borderId="0" xfId="2" applyNumberFormat="1" applyFont="1" applyFill="1" applyBorder="1"/>
    <xf numFmtId="4" fontId="7" fillId="2" borderId="0" xfId="2" applyNumberFormat="1" applyFont="1" applyFill="1" applyBorder="1"/>
    <xf numFmtId="49" fontId="2" fillId="2" borderId="0" xfId="2" applyNumberFormat="1" applyFont="1" applyFill="1" applyBorder="1"/>
    <xf numFmtId="4" fontId="9" fillId="2" borderId="0" xfId="0" applyNumberFormat="1" applyFont="1" applyFill="1" applyAlignment="1">
      <alignment horizontal="left"/>
    </xf>
    <xf numFmtId="4" fontId="9" fillId="2" borderId="0" xfId="2" applyNumberFormat="1" applyFont="1" applyFill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24" fillId="2" borderId="0" xfId="0" applyFont="1" applyFill="1" applyAlignment="1">
      <alignment horizontal="center"/>
    </xf>
    <xf numFmtId="0" fontId="0" fillId="4" borderId="0" xfId="0" applyFill="1" applyBorder="1"/>
    <xf numFmtId="4" fontId="0" fillId="4" borderId="0" xfId="0" applyNumberFormat="1" applyFill="1" applyBorder="1" applyAlignment="1">
      <alignment horizontal="right"/>
    </xf>
    <xf numFmtId="0" fontId="24" fillId="2" borderId="0" xfId="0" applyFont="1" applyFill="1" applyAlignment="1">
      <alignment horizontal="center"/>
    </xf>
    <xf numFmtId="0" fontId="2" fillId="2" borderId="4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44" fontId="2" fillId="2" borderId="4" xfId="1" applyFont="1" applyFill="1" applyBorder="1" applyAlignment="1">
      <alignment horizontal="center" vertical="center" wrapText="1"/>
    </xf>
    <xf numFmtId="44" fontId="2" fillId="2" borderId="3" xfId="1" applyFont="1" applyFill="1" applyBorder="1" applyAlignment="1">
      <alignment horizontal="center" vertical="center" wrapText="1"/>
    </xf>
    <xf numFmtId="0" fontId="22" fillId="2" borderId="4" xfId="3" applyFont="1" applyFill="1" applyBorder="1" applyAlignment="1">
      <alignment horizontal="center" vertical="center" wrapText="1"/>
    </xf>
    <xf numFmtId="0" fontId="22" fillId="2" borderId="3" xfId="3" applyFont="1" applyFill="1" applyBorder="1" applyAlignment="1">
      <alignment horizontal="center" vertical="center" wrapText="1"/>
    </xf>
    <xf numFmtId="0" fontId="2" fillId="2" borderId="6" xfId="3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2" fillId="2" borderId="4" xfId="2" applyNumberFormat="1" applyFont="1" applyFill="1" applyBorder="1" applyAlignment="1">
      <alignment horizontal="center"/>
    </xf>
    <xf numFmtId="4" fontId="2" fillId="2" borderId="3" xfId="2" applyNumberFormat="1" applyFont="1" applyFill="1" applyBorder="1" applyAlignment="1">
      <alignment horizontal="center"/>
    </xf>
    <xf numFmtId="0" fontId="2" fillId="2" borderId="4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4" fontId="2" fillId="2" borderId="12" xfId="2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justify"/>
    </xf>
    <xf numFmtId="0" fontId="2" fillId="2" borderId="1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/>
    </xf>
    <xf numFmtId="0" fontId="2" fillId="2" borderId="10" xfId="2" applyFont="1" applyFill="1" applyBorder="1" applyAlignment="1">
      <alignment horizontal="center"/>
    </xf>
    <xf numFmtId="0" fontId="2" fillId="2" borderId="4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164" fontId="1" fillId="2" borderId="4" xfId="1" applyNumberFormat="1" applyFont="1" applyFill="1" applyBorder="1" applyAlignment="1">
      <alignment horizontal="center" vertical="center"/>
    </xf>
    <xf numFmtId="164" fontId="1" fillId="2" borderId="6" xfId="1" applyNumberFormat="1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" fontId="9" fillId="2" borderId="0" xfId="0" applyNumberFormat="1" applyFont="1" applyFill="1" applyAlignment="1">
      <alignment horizontal="left"/>
    </xf>
    <xf numFmtId="4" fontId="9" fillId="2" borderId="0" xfId="2" applyNumberFormat="1" applyFont="1" applyFill="1" applyAlignment="1">
      <alignment horizontal="center"/>
    </xf>
    <xf numFmtId="4" fontId="2" fillId="2" borderId="0" xfId="0" applyNumberFormat="1" applyFont="1" applyFill="1" applyAlignment="1">
      <alignment horizontal="left"/>
    </xf>
    <xf numFmtId="0" fontId="2" fillId="2" borderId="0" xfId="2" applyFont="1" applyFill="1" applyBorder="1" applyAlignment="1">
      <alignment horizontal="right" vertical="center"/>
    </xf>
    <xf numFmtId="4" fontId="9" fillId="2" borderId="0" xfId="2" applyNumberFormat="1" applyFont="1" applyFill="1" applyBorder="1" applyAlignment="1">
      <alignment horizontal="center" wrapText="1"/>
    </xf>
    <xf numFmtId="0" fontId="12" fillId="2" borderId="0" xfId="0" applyFont="1" applyFill="1" applyAlignment="1">
      <alignment horizontal="center" wrapText="1"/>
    </xf>
  </cellXfs>
  <cellStyles count="4">
    <cellStyle name="Currency" xfId="1" builtinId="4"/>
    <cellStyle name="Normal" xfId="0" builtinId="0"/>
    <cellStyle name="Normal_ord 03.2004" xfId="2"/>
    <cellStyle name="Normal_Sheet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2"/>
  <sheetViews>
    <sheetView tabSelected="1" topLeftCell="A130" zoomScaleNormal="100" workbookViewId="0">
      <selection activeCell="H152" sqref="H152"/>
    </sheetView>
  </sheetViews>
  <sheetFormatPr defaultRowHeight="15" x14ac:dyDescent="0.25"/>
  <cols>
    <col min="1" max="1" width="5.42578125" style="1" customWidth="1"/>
    <col min="2" max="2" width="4" style="4" customWidth="1"/>
    <col min="3" max="3" width="18.28515625" style="1" customWidth="1"/>
    <col min="4" max="4" width="11.85546875" style="24" customWidth="1"/>
    <col min="5" max="5" width="10.5703125" style="137" customWidth="1"/>
    <col min="6" max="6" width="11.140625" style="1" customWidth="1"/>
    <col min="7" max="7" width="7.85546875" style="138" customWidth="1"/>
    <col min="8" max="8" width="10.28515625" style="1" customWidth="1"/>
    <col min="9" max="9" width="10.85546875" style="1" customWidth="1"/>
    <col min="10" max="10" width="10.7109375" style="1" customWidth="1"/>
    <col min="11" max="11" width="10.7109375" style="1" hidden="1" customWidth="1"/>
    <col min="12" max="12" width="11.85546875" style="1" hidden="1" customWidth="1"/>
    <col min="13" max="13" width="10.85546875" style="1" customWidth="1"/>
    <col min="14" max="14" width="10" style="1" customWidth="1"/>
    <col min="15" max="15" width="9.28515625" style="1" customWidth="1"/>
    <col min="16" max="16" width="10.85546875" style="1" customWidth="1"/>
    <col min="17" max="17" width="11" style="24" customWidth="1"/>
    <col min="18" max="18" width="10.140625" style="1" hidden="1" customWidth="1"/>
    <col min="19" max="19" width="14.28515625" hidden="1" customWidth="1"/>
    <col min="20" max="20" width="10.42578125" hidden="1" customWidth="1"/>
    <col min="21" max="21" width="0" hidden="1" customWidth="1"/>
  </cols>
  <sheetData>
    <row r="2" spans="2:20" x14ac:dyDescent="0.25">
      <c r="C2" s="12" t="s">
        <v>22</v>
      </c>
      <c r="D2" s="6"/>
      <c r="E2" s="83"/>
      <c r="F2" s="5"/>
      <c r="G2" s="84"/>
      <c r="H2" s="5"/>
      <c r="I2" s="5"/>
      <c r="J2" s="5"/>
      <c r="K2" s="5"/>
      <c r="L2" s="5"/>
      <c r="M2" s="5"/>
      <c r="N2" s="5"/>
      <c r="O2" s="5"/>
      <c r="P2" s="5"/>
    </row>
    <row r="3" spans="2:20" x14ac:dyDescent="0.25">
      <c r="C3" s="12"/>
      <c r="D3" s="6"/>
      <c r="E3" s="83"/>
      <c r="F3" s="5"/>
      <c r="G3" s="84"/>
      <c r="H3" s="5"/>
      <c r="I3" s="5"/>
      <c r="J3" s="5"/>
      <c r="K3" s="5"/>
      <c r="L3" s="5"/>
      <c r="M3" s="5"/>
      <c r="N3" s="5"/>
      <c r="O3" s="5"/>
      <c r="P3" s="5"/>
    </row>
    <row r="4" spans="2:20" ht="17.25" customHeight="1" x14ac:dyDescent="0.25">
      <c r="B4" s="2"/>
      <c r="C4" s="3" t="s">
        <v>99</v>
      </c>
      <c r="D4" s="3"/>
      <c r="E4" s="85"/>
      <c r="F4" s="3"/>
      <c r="G4" s="86"/>
      <c r="H4" s="3"/>
      <c r="I4" s="3"/>
      <c r="J4" s="3"/>
      <c r="K4" s="3"/>
      <c r="L4" s="3"/>
      <c r="M4" s="3"/>
      <c r="N4" s="3"/>
      <c r="O4" s="3"/>
      <c r="P4" s="3"/>
      <c r="Q4" s="6"/>
    </row>
    <row r="5" spans="2:20" ht="17.25" customHeight="1" x14ac:dyDescent="0.25">
      <c r="B5" s="2"/>
      <c r="C5" s="3"/>
      <c r="D5" s="3"/>
      <c r="E5" s="85"/>
      <c r="F5" s="3"/>
      <c r="G5" s="86"/>
      <c r="H5" s="3"/>
      <c r="I5" s="3"/>
      <c r="J5" s="3"/>
      <c r="K5" s="3"/>
      <c r="L5" s="3"/>
      <c r="M5" s="3"/>
      <c r="N5" s="3"/>
      <c r="O5" s="3"/>
      <c r="P5" s="3"/>
      <c r="Q5" s="6"/>
    </row>
    <row r="6" spans="2:20" ht="17.25" customHeight="1" x14ac:dyDescent="0.25">
      <c r="B6" s="2"/>
      <c r="C6" s="3"/>
      <c r="D6" s="3"/>
      <c r="E6" s="85"/>
      <c r="F6" s="3"/>
      <c r="G6" s="86"/>
      <c r="H6" s="3"/>
      <c r="I6" s="3"/>
      <c r="J6" s="3"/>
      <c r="K6" s="3"/>
      <c r="L6" s="3"/>
      <c r="M6" s="3"/>
      <c r="N6" s="3"/>
      <c r="O6" s="3"/>
      <c r="P6" s="3"/>
      <c r="Q6" s="6"/>
    </row>
    <row r="7" spans="2:20" s="1" customFormat="1" ht="21" customHeight="1" x14ac:dyDescent="0.25">
      <c r="B7" s="172" t="s">
        <v>21</v>
      </c>
      <c r="C7" s="173" t="s">
        <v>20</v>
      </c>
      <c r="D7" s="174" t="s">
        <v>19</v>
      </c>
      <c r="E7" s="174"/>
      <c r="F7" s="175"/>
      <c r="G7" s="87" t="s">
        <v>52</v>
      </c>
      <c r="H7" s="88"/>
      <c r="I7" s="89" t="s">
        <v>34</v>
      </c>
      <c r="J7" s="89" t="s">
        <v>51</v>
      </c>
      <c r="K7" s="139"/>
      <c r="L7" s="90" t="s">
        <v>17</v>
      </c>
      <c r="M7" s="89" t="s">
        <v>51</v>
      </c>
      <c r="N7" s="170" t="s">
        <v>18</v>
      </c>
      <c r="O7" s="25" t="s">
        <v>26</v>
      </c>
      <c r="P7" s="56" t="s">
        <v>54</v>
      </c>
      <c r="Q7" s="25" t="s">
        <v>55</v>
      </c>
      <c r="R7" s="91" t="s">
        <v>57</v>
      </c>
    </row>
    <row r="8" spans="2:20" s="1" customFormat="1" ht="18.75" customHeight="1" x14ac:dyDescent="0.4">
      <c r="B8" s="172"/>
      <c r="C8" s="173"/>
      <c r="D8" s="176" t="s">
        <v>16</v>
      </c>
      <c r="E8" s="180" t="s">
        <v>15</v>
      </c>
      <c r="F8" s="166" t="s">
        <v>14</v>
      </c>
      <c r="G8" s="92" t="s">
        <v>37</v>
      </c>
      <c r="H8" s="93" t="s">
        <v>53</v>
      </c>
      <c r="I8" s="94" t="s">
        <v>33</v>
      </c>
      <c r="J8" s="95" t="s">
        <v>42</v>
      </c>
      <c r="K8" s="140"/>
      <c r="L8" s="90"/>
      <c r="M8" s="95" t="s">
        <v>42</v>
      </c>
      <c r="N8" s="170"/>
      <c r="O8" s="57" t="s">
        <v>97</v>
      </c>
      <c r="P8" s="58" t="s">
        <v>12</v>
      </c>
      <c r="Q8" s="26" t="s">
        <v>56</v>
      </c>
      <c r="R8" s="96" t="s">
        <v>40</v>
      </c>
    </row>
    <row r="9" spans="2:20" s="1" customFormat="1" ht="18" customHeight="1" x14ac:dyDescent="0.25">
      <c r="B9" s="172"/>
      <c r="C9" s="173"/>
      <c r="D9" s="177"/>
      <c r="E9" s="181"/>
      <c r="F9" s="167"/>
      <c r="G9" s="97" t="s">
        <v>38</v>
      </c>
      <c r="H9" s="98"/>
      <c r="I9" s="99" t="s">
        <v>32</v>
      </c>
      <c r="J9" s="100" t="s">
        <v>79</v>
      </c>
      <c r="K9" s="141"/>
      <c r="L9" s="90" t="s">
        <v>29</v>
      </c>
      <c r="M9" s="100" t="s">
        <v>100</v>
      </c>
      <c r="N9" s="170"/>
      <c r="O9" s="59">
        <v>2021</v>
      </c>
      <c r="P9" s="144" t="s">
        <v>13</v>
      </c>
      <c r="Q9" s="27" t="s">
        <v>12</v>
      </c>
      <c r="R9" s="101" t="s">
        <v>31</v>
      </c>
    </row>
    <row r="10" spans="2:20" s="1" customFormat="1" x14ac:dyDescent="0.25">
      <c r="B10" s="171">
        <v>1</v>
      </c>
      <c r="C10" s="168" t="s">
        <v>49</v>
      </c>
      <c r="D10" s="38">
        <v>89593</v>
      </c>
      <c r="E10" s="102">
        <v>44407</v>
      </c>
      <c r="F10" s="28">
        <v>263.5</v>
      </c>
      <c r="G10" s="104">
        <v>1015</v>
      </c>
      <c r="H10" s="102">
        <v>44419</v>
      </c>
      <c r="I10" s="28">
        <v>263.5</v>
      </c>
      <c r="J10" s="28">
        <v>263.5</v>
      </c>
      <c r="K10" s="28"/>
      <c r="L10" s="28"/>
      <c r="M10" s="28"/>
      <c r="N10" s="28"/>
      <c r="O10" s="28"/>
      <c r="P10" s="28">
        <f>F10-N10-Q10</f>
        <v>0</v>
      </c>
      <c r="Q10" s="28">
        <v>263.5</v>
      </c>
      <c r="R10" s="38"/>
    </row>
    <row r="11" spans="2:20" s="1" customFormat="1" x14ac:dyDescent="0.25">
      <c r="B11" s="171"/>
      <c r="C11" s="169"/>
      <c r="D11" s="38">
        <v>89542</v>
      </c>
      <c r="E11" s="102">
        <v>44407</v>
      </c>
      <c r="F11" s="28">
        <v>7890.85</v>
      </c>
      <c r="G11" s="104">
        <v>1017</v>
      </c>
      <c r="H11" s="102">
        <v>44421</v>
      </c>
      <c r="I11" s="28">
        <v>7890.85</v>
      </c>
      <c r="J11" s="28">
        <v>7890.85</v>
      </c>
      <c r="K11" s="28"/>
      <c r="L11" s="28"/>
      <c r="M11" s="28"/>
      <c r="N11" s="28"/>
      <c r="O11" s="28"/>
      <c r="P11" s="28">
        <f>F11-N11-Q11</f>
        <v>0</v>
      </c>
      <c r="Q11" s="28">
        <v>7890.85</v>
      </c>
      <c r="R11" s="38"/>
      <c r="S11" s="79" t="s">
        <v>132</v>
      </c>
      <c r="T11" s="77">
        <v>263.5</v>
      </c>
    </row>
    <row r="12" spans="2:20" s="1" customFormat="1" x14ac:dyDescent="0.25">
      <c r="B12" s="171"/>
      <c r="C12" s="169"/>
      <c r="D12" s="38">
        <v>89499</v>
      </c>
      <c r="E12" s="102">
        <v>44407</v>
      </c>
      <c r="F12" s="28">
        <v>19880.419999999998</v>
      </c>
      <c r="G12" s="105">
        <v>971</v>
      </c>
      <c r="H12" s="102">
        <v>44417</v>
      </c>
      <c r="I12" s="28">
        <v>19880.419999999998</v>
      </c>
      <c r="J12" s="28">
        <v>19880.419999999998</v>
      </c>
      <c r="K12" s="28"/>
      <c r="L12" s="28"/>
      <c r="M12" s="28"/>
      <c r="N12" s="28"/>
      <c r="O12" s="28">
        <v>16157.29</v>
      </c>
      <c r="P12" s="28">
        <v>3723.13</v>
      </c>
      <c r="Q12" s="28">
        <v>0</v>
      </c>
      <c r="R12" s="38"/>
      <c r="S12" s="79" t="s">
        <v>133</v>
      </c>
      <c r="T12" s="77">
        <v>1480.51</v>
      </c>
    </row>
    <row r="13" spans="2:20" s="1" customFormat="1" x14ac:dyDescent="0.25">
      <c r="B13" s="171"/>
      <c r="C13" s="169"/>
      <c r="D13" s="38">
        <v>89646</v>
      </c>
      <c r="E13" s="102">
        <v>44439</v>
      </c>
      <c r="F13" s="28">
        <v>263.5</v>
      </c>
      <c r="G13" s="103">
        <v>1035</v>
      </c>
      <c r="H13" s="102">
        <v>44448</v>
      </c>
      <c r="I13" s="28">
        <v>263.5</v>
      </c>
      <c r="J13" s="28"/>
      <c r="K13" s="28"/>
      <c r="L13" s="28"/>
      <c r="M13" s="28">
        <v>263.5</v>
      </c>
      <c r="N13" s="28"/>
      <c r="O13" s="28"/>
      <c r="P13" s="28">
        <f t="shared" ref="P13:P18" si="0">F13-N13-Q13</f>
        <v>0</v>
      </c>
      <c r="Q13" s="28">
        <v>263.5</v>
      </c>
      <c r="R13" s="38"/>
      <c r="S13" s="79" t="s">
        <v>134</v>
      </c>
      <c r="T13" s="77">
        <v>50064.43</v>
      </c>
    </row>
    <row r="14" spans="2:20" s="1" customFormat="1" x14ac:dyDescent="0.25">
      <c r="B14" s="171"/>
      <c r="C14" s="169"/>
      <c r="D14" s="38">
        <v>89659</v>
      </c>
      <c r="E14" s="102">
        <v>44439</v>
      </c>
      <c r="F14" s="28">
        <v>1480.51</v>
      </c>
      <c r="G14" s="103">
        <v>1036</v>
      </c>
      <c r="H14" s="102">
        <v>44448</v>
      </c>
      <c r="I14" s="28">
        <v>1480.51</v>
      </c>
      <c r="J14" s="28"/>
      <c r="K14" s="28"/>
      <c r="L14" s="28"/>
      <c r="M14" s="28">
        <v>1480.51</v>
      </c>
      <c r="N14" s="28"/>
      <c r="O14" s="28"/>
      <c r="P14" s="28">
        <f t="shared" si="0"/>
        <v>0</v>
      </c>
      <c r="Q14" s="28">
        <v>1480.51</v>
      </c>
      <c r="R14" s="38"/>
      <c r="S14" s="79" t="s">
        <v>135</v>
      </c>
      <c r="T14" s="77">
        <v>12135.58</v>
      </c>
    </row>
    <row r="15" spans="2:20" s="1" customFormat="1" x14ac:dyDescent="0.25">
      <c r="B15" s="171"/>
      <c r="C15" s="169"/>
      <c r="D15" s="38">
        <v>89668</v>
      </c>
      <c r="E15" s="102">
        <v>44439</v>
      </c>
      <c r="F15" s="28">
        <v>2516.42</v>
      </c>
      <c r="G15" s="103">
        <v>1037</v>
      </c>
      <c r="H15" s="102">
        <v>44448</v>
      </c>
      <c r="I15" s="28">
        <v>2516.42</v>
      </c>
      <c r="J15" s="28"/>
      <c r="K15" s="28"/>
      <c r="L15" s="28"/>
      <c r="M15" s="28">
        <v>2516.42</v>
      </c>
      <c r="N15" s="28"/>
      <c r="O15" s="28"/>
      <c r="P15" s="28">
        <f t="shared" si="0"/>
        <v>0</v>
      </c>
      <c r="Q15" s="28">
        <v>2516.42</v>
      </c>
      <c r="R15" s="38"/>
      <c r="S15" s="79" t="s">
        <v>136</v>
      </c>
      <c r="T15" s="77">
        <v>2516.42</v>
      </c>
    </row>
    <row r="16" spans="2:20" s="1" customFormat="1" x14ac:dyDescent="0.25">
      <c r="B16" s="171"/>
      <c r="C16" s="74"/>
      <c r="D16" s="38">
        <v>89639</v>
      </c>
      <c r="E16" s="102">
        <v>44439</v>
      </c>
      <c r="F16" s="28">
        <v>12135.58</v>
      </c>
      <c r="G16" s="103">
        <v>1038</v>
      </c>
      <c r="H16" s="102">
        <v>44448</v>
      </c>
      <c r="I16" s="28">
        <v>12135.58</v>
      </c>
      <c r="J16" s="28"/>
      <c r="K16" s="28"/>
      <c r="L16" s="28"/>
      <c r="M16" s="28">
        <v>12135.58</v>
      </c>
      <c r="N16" s="28"/>
      <c r="O16" s="28"/>
      <c r="P16" s="28">
        <f t="shared" si="0"/>
        <v>0</v>
      </c>
      <c r="Q16" s="28">
        <v>12135.58</v>
      </c>
      <c r="R16" s="38"/>
      <c r="S16" s="79" t="s">
        <v>137</v>
      </c>
      <c r="T16" s="77">
        <v>2321.75</v>
      </c>
    </row>
    <row r="17" spans="2:20" s="1" customFormat="1" x14ac:dyDescent="0.25">
      <c r="B17" s="171"/>
      <c r="C17" s="74"/>
      <c r="D17" s="38">
        <v>89647</v>
      </c>
      <c r="E17" s="102">
        <v>44439</v>
      </c>
      <c r="F17" s="28">
        <v>50064.43</v>
      </c>
      <c r="G17" s="104">
        <v>1039</v>
      </c>
      <c r="H17" s="102">
        <v>44448</v>
      </c>
      <c r="I17" s="28">
        <v>50064.43</v>
      </c>
      <c r="J17" s="28"/>
      <c r="K17" s="28"/>
      <c r="L17" s="28"/>
      <c r="M17" s="28">
        <v>50064.43</v>
      </c>
      <c r="N17" s="28"/>
      <c r="O17" s="28"/>
      <c r="P17" s="28">
        <f t="shared" si="0"/>
        <v>0</v>
      </c>
      <c r="Q17" s="28">
        <v>50064.43</v>
      </c>
      <c r="R17" s="38"/>
    </row>
    <row r="18" spans="2:20" s="1" customFormat="1" x14ac:dyDescent="0.25">
      <c r="B18" s="171"/>
      <c r="C18" s="74"/>
      <c r="D18" s="38">
        <v>89702</v>
      </c>
      <c r="E18" s="102">
        <v>44439</v>
      </c>
      <c r="F18" s="28">
        <v>2321.75</v>
      </c>
      <c r="G18" s="104">
        <v>1060</v>
      </c>
      <c r="H18" s="102">
        <v>44452</v>
      </c>
      <c r="I18" s="28">
        <v>2321.75</v>
      </c>
      <c r="J18" s="28"/>
      <c r="K18" s="28"/>
      <c r="L18" s="28"/>
      <c r="M18" s="28">
        <v>2321.75</v>
      </c>
      <c r="N18" s="28"/>
      <c r="O18" s="28"/>
      <c r="P18" s="28">
        <f t="shared" si="0"/>
        <v>0</v>
      </c>
      <c r="Q18" s="28">
        <v>2321.75</v>
      </c>
      <c r="R18" s="38"/>
    </row>
    <row r="19" spans="2:20" s="1" customFormat="1" x14ac:dyDescent="0.25">
      <c r="B19" s="171"/>
      <c r="C19" s="8" t="s">
        <v>5</v>
      </c>
      <c r="D19" s="39"/>
      <c r="E19" s="106"/>
      <c r="F19" s="107">
        <f>SUM(F10:F18)</f>
        <v>96816.959999999992</v>
      </c>
      <c r="G19" s="107"/>
      <c r="H19" s="107"/>
      <c r="I19" s="107">
        <f t="shared" ref="I19:R19" si="1">SUM(I10:I18)</f>
        <v>96816.959999999992</v>
      </c>
      <c r="J19" s="107">
        <f t="shared" si="1"/>
        <v>28034.769999999997</v>
      </c>
      <c r="K19" s="107">
        <f t="shared" si="1"/>
        <v>0</v>
      </c>
      <c r="L19" s="107">
        <f t="shared" si="1"/>
        <v>0</v>
      </c>
      <c r="M19" s="107">
        <f t="shared" si="1"/>
        <v>68782.19</v>
      </c>
      <c r="N19" s="107">
        <f t="shared" si="1"/>
        <v>0</v>
      </c>
      <c r="O19" s="107">
        <f t="shared" si="1"/>
        <v>16157.29</v>
      </c>
      <c r="P19" s="107">
        <f t="shared" si="1"/>
        <v>3723.13</v>
      </c>
      <c r="Q19" s="107">
        <f t="shared" si="1"/>
        <v>76936.540000000008</v>
      </c>
      <c r="R19" s="107">
        <f t="shared" si="1"/>
        <v>0</v>
      </c>
    </row>
    <row r="20" spans="2:20" s="1" customFormat="1" x14ac:dyDescent="0.25">
      <c r="B20" s="182">
        <v>2</v>
      </c>
      <c r="C20" s="185" t="s">
        <v>27</v>
      </c>
      <c r="D20" s="40">
        <v>2400609</v>
      </c>
      <c r="E20" s="102">
        <v>44439</v>
      </c>
      <c r="F20" s="28">
        <v>7258.38</v>
      </c>
      <c r="G20" s="105">
        <v>1025</v>
      </c>
      <c r="H20" s="102">
        <v>44446</v>
      </c>
      <c r="I20" s="28">
        <v>7258.38</v>
      </c>
      <c r="J20" s="28"/>
      <c r="K20" s="28"/>
      <c r="L20" s="28"/>
      <c r="M20" s="28">
        <v>7258.38</v>
      </c>
      <c r="N20" s="28"/>
      <c r="O20" s="28"/>
      <c r="P20" s="28">
        <f>F20-N20-Q20</f>
        <v>0</v>
      </c>
      <c r="Q20" s="28">
        <v>7258.38</v>
      </c>
      <c r="R20" s="28"/>
      <c r="S20" s="79" t="s">
        <v>146</v>
      </c>
      <c r="T20" s="77">
        <v>7258.38</v>
      </c>
    </row>
    <row r="21" spans="2:20" s="1" customFormat="1" x14ac:dyDescent="0.25">
      <c r="B21" s="183"/>
      <c r="C21" s="185"/>
      <c r="D21" s="40">
        <v>2400608</v>
      </c>
      <c r="E21" s="102">
        <v>44439</v>
      </c>
      <c r="F21" s="28">
        <v>108727.38</v>
      </c>
      <c r="G21" s="105">
        <v>1024</v>
      </c>
      <c r="H21" s="102">
        <v>44446</v>
      </c>
      <c r="I21" s="28">
        <v>108727.38</v>
      </c>
      <c r="J21" s="28"/>
      <c r="K21" s="28"/>
      <c r="L21" s="28"/>
      <c r="M21" s="28">
        <v>108727.38</v>
      </c>
      <c r="N21" s="28"/>
      <c r="O21" s="28"/>
      <c r="P21" s="28">
        <f>F21-N21-Q21</f>
        <v>0</v>
      </c>
      <c r="Q21" s="28">
        <v>108727.38</v>
      </c>
      <c r="R21" s="28"/>
      <c r="S21" s="79" t="s">
        <v>147</v>
      </c>
      <c r="T21" s="77">
        <v>108727.38</v>
      </c>
    </row>
    <row r="22" spans="2:20" s="1" customFormat="1" x14ac:dyDescent="0.25">
      <c r="B22" s="183"/>
      <c r="C22" s="72"/>
      <c r="D22" s="40">
        <v>1200984</v>
      </c>
      <c r="E22" s="102">
        <v>44407</v>
      </c>
      <c r="F22" s="28">
        <v>3716.54</v>
      </c>
      <c r="G22" s="105">
        <v>1016</v>
      </c>
      <c r="H22" s="102">
        <v>44419</v>
      </c>
      <c r="I22" s="28">
        <v>3716.54</v>
      </c>
      <c r="J22" s="28">
        <v>3716.54</v>
      </c>
      <c r="K22" s="28"/>
      <c r="L22" s="28"/>
      <c r="M22" s="28"/>
      <c r="N22" s="28"/>
      <c r="O22" s="28"/>
      <c r="P22" s="28">
        <f>F22-N22-Q22</f>
        <v>0</v>
      </c>
      <c r="Q22" s="28">
        <v>3716.54</v>
      </c>
      <c r="R22" s="28"/>
    </row>
    <row r="23" spans="2:20" s="1" customFormat="1" x14ac:dyDescent="0.25">
      <c r="B23" s="184"/>
      <c r="C23" s="21" t="s">
        <v>5</v>
      </c>
      <c r="D23" s="41"/>
      <c r="F23" s="29">
        <f>SUM(F20:F22)</f>
        <v>119702.3</v>
      </c>
      <c r="G23" s="29"/>
      <c r="H23" s="29"/>
      <c r="I23" s="29">
        <f>SUM(I20:I22)</f>
        <v>119702.3</v>
      </c>
      <c r="J23" s="29">
        <f>SUM(J20:J22)</f>
        <v>3716.54</v>
      </c>
      <c r="K23" s="29"/>
      <c r="L23" s="29">
        <f t="shared" ref="L23:Q23" si="2">SUM(L20:L22)</f>
        <v>0</v>
      </c>
      <c r="M23" s="29">
        <f t="shared" si="2"/>
        <v>115985.76000000001</v>
      </c>
      <c r="N23" s="29">
        <f t="shared" si="2"/>
        <v>0</v>
      </c>
      <c r="O23" s="29">
        <f t="shared" si="2"/>
        <v>0</v>
      </c>
      <c r="P23" s="29">
        <f t="shared" si="2"/>
        <v>0</v>
      </c>
      <c r="Q23" s="29">
        <f t="shared" si="2"/>
        <v>119702.3</v>
      </c>
      <c r="R23" s="29">
        <f>SUM(R20:R21)</f>
        <v>0</v>
      </c>
    </row>
    <row r="24" spans="2:20" s="1" customFormat="1" x14ac:dyDescent="0.25">
      <c r="B24" s="178">
        <v>3</v>
      </c>
      <c r="C24" s="151" t="s">
        <v>11</v>
      </c>
      <c r="D24" s="42">
        <v>320210522</v>
      </c>
      <c r="E24" s="102">
        <v>44407</v>
      </c>
      <c r="F24" s="30">
        <v>2112.3200000000002</v>
      </c>
      <c r="G24" s="108">
        <v>1012</v>
      </c>
      <c r="H24" s="102">
        <v>44419</v>
      </c>
      <c r="I24" s="30">
        <v>2112.3200000000002</v>
      </c>
      <c r="J24" s="30">
        <v>2112.3200000000002</v>
      </c>
      <c r="K24" s="30"/>
      <c r="L24" s="29"/>
      <c r="M24" s="30"/>
      <c r="N24" s="29"/>
      <c r="O24" s="28"/>
      <c r="P24" s="28">
        <f>F24-N24-Q24</f>
        <v>2112.3200000000002</v>
      </c>
      <c r="Q24" s="30">
        <v>0</v>
      </c>
      <c r="R24" s="29"/>
    </row>
    <row r="25" spans="2:20" s="1" customFormat="1" x14ac:dyDescent="0.25">
      <c r="B25" s="179"/>
      <c r="C25" s="152"/>
      <c r="D25" s="42">
        <v>320210486</v>
      </c>
      <c r="E25" s="102">
        <v>44407</v>
      </c>
      <c r="F25" s="30">
        <v>88724.61</v>
      </c>
      <c r="G25" s="108">
        <v>1013</v>
      </c>
      <c r="H25" s="102">
        <v>44419</v>
      </c>
      <c r="I25" s="30">
        <v>88724.61</v>
      </c>
      <c r="J25" s="30">
        <v>88724.61</v>
      </c>
      <c r="K25" s="30"/>
      <c r="L25" s="29"/>
      <c r="M25" s="30"/>
      <c r="N25" s="29"/>
      <c r="O25" s="28"/>
      <c r="P25" s="28">
        <f>F25-N25-Q25</f>
        <v>66580.740000000005</v>
      </c>
      <c r="Q25" s="30">
        <v>22143.87</v>
      </c>
      <c r="R25" s="29"/>
    </row>
    <row r="26" spans="2:20" s="1" customFormat="1" x14ac:dyDescent="0.25">
      <c r="B26" s="179"/>
      <c r="C26" s="152"/>
      <c r="D26" s="42">
        <v>320210561</v>
      </c>
      <c r="E26" s="102">
        <v>44439</v>
      </c>
      <c r="F26" s="30">
        <v>83506.94</v>
      </c>
      <c r="G26" s="108">
        <v>1062</v>
      </c>
      <c r="H26" s="102">
        <v>44453</v>
      </c>
      <c r="I26" s="30">
        <v>83506.94</v>
      </c>
      <c r="J26" s="30"/>
      <c r="K26" s="30"/>
      <c r="L26" s="29"/>
      <c r="M26" s="30">
        <v>83506.94</v>
      </c>
      <c r="N26" s="29"/>
      <c r="O26" s="28"/>
      <c r="P26" s="28">
        <v>0</v>
      </c>
      <c r="Q26" s="30">
        <v>83506.94</v>
      </c>
      <c r="R26" s="38"/>
      <c r="S26" s="81" t="s">
        <v>141</v>
      </c>
      <c r="T26" s="82">
        <v>83506.94</v>
      </c>
    </row>
    <row r="27" spans="2:20" s="1" customFormat="1" x14ac:dyDescent="0.25">
      <c r="B27" s="23"/>
      <c r="C27" s="15" t="s">
        <v>5</v>
      </c>
      <c r="D27" s="41"/>
      <c r="E27" s="109"/>
      <c r="F27" s="29">
        <f>SUM(F24:F26)</f>
        <v>174343.87</v>
      </c>
      <c r="G27" s="110"/>
      <c r="H27" s="29"/>
      <c r="I27" s="29">
        <f t="shared" ref="I27:Q27" si="3">SUM(I24:I26)</f>
        <v>174343.87</v>
      </c>
      <c r="J27" s="29">
        <f t="shared" si="3"/>
        <v>90836.930000000008</v>
      </c>
      <c r="K27" s="29">
        <f t="shared" si="3"/>
        <v>0</v>
      </c>
      <c r="L27" s="29">
        <f t="shared" si="3"/>
        <v>0</v>
      </c>
      <c r="M27" s="29">
        <f t="shared" si="3"/>
        <v>83506.94</v>
      </c>
      <c r="N27" s="29">
        <f t="shared" si="3"/>
        <v>0</v>
      </c>
      <c r="O27" s="29">
        <f t="shared" si="3"/>
        <v>0</v>
      </c>
      <c r="P27" s="29">
        <f t="shared" si="3"/>
        <v>68693.060000000012</v>
      </c>
      <c r="Q27" s="29">
        <f t="shared" si="3"/>
        <v>105650.81</v>
      </c>
      <c r="R27" s="38"/>
    </row>
    <row r="28" spans="2:20" s="1" customFormat="1" x14ac:dyDescent="0.25">
      <c r="B28" s="160">
        <v>4</v>
      </c>
      <c r="C28" s="151" t="s">
        <v>10</v>
      </c>
      <c r="D28" s="39">
        <v>91881</v>
      </c>
      <c r="E28" s="102">
        <v>44408</v>
      </c>
      <c r="F28" s="7">
        <v>6050.1</v>
      </c>
      <c r="G28" s="105">
        <v>974</v>
      </c>
      <c r="H28" s="102">
        <v>44417</v>
      </c>
      <c r="I28" s="7">
        <v>6050.1</v>
      </c>
      <c r="J28" s="7">
        <v>6050.1</v>
      </c>
      <c r="K28" s="7"/>
      <c r="L28" s="29"/>
      <c r="M28" s="7"/>
      <c r="N28" s="29"/>
      <c r="O28" s="7"/>
      <c r="P28" s="28">
        <f t="shared" ref="P28:P30" si="4">F28-N28-Q28</f>
        <v>6050.1</v>
      </c>
      <c r="Q28" s="7">
        <v>0</v>
      </c>
      <c r="R28" s="38"/>
    </row>
    <row r="29" spans="2:20" s="1" customFormat="1" ht="15" customHeight="1" x14ac:dyDescent="0.25">
      <c r="B29" s="161"/>
      <c r="C29" s="152"/>
      <c r="D29" s="39">
        <v>91882</v>
      </c>
      <c r="E29" s="102">
        <v>44408</v>
      </c>
      <c r="F29" s="7">
        <v>10083.5</v>
      </c>
      <c r="G29" s="105">
        <v>972</v>
      </c>
      <c r="H29" s="102">
        <v>44417</v>
      </c>
      <c r="I29" s="7">
        <v>10083.5</v>
      </c>
      <c r="J29" s="7">
        <v>10083.5</v>
      </c>
      <c r="K29" s="7"/>
      <c r="L29" s="29"/>
      <c r="M29" s="7"/>
      <c r="N29" s="29"/>
      <c r="O29" s="7"/>
      <c r="P29" s="28">
        <f t="shared" si="4"/>
        <v>10083.5</v>
      </c>
      <c r="Q29" s="7">
        <v>0</v>
      </c>
      <c r="R29" s="38"/>
    </row>
    <row r="30" spans="2:20" s="1" customFormat="1" ht="15" customHeight="1" x14ac:dyDescent="0.25">
      <c r="B30" s="161"/>
      <c r="C30" s="152"/>
      <c r="D30" s="39">
        <v>93294</v>
      </c>
      <c r="E30" s="102">
        <v>44408</v>
      </c>
      <c r="F30" s="7">
        <v>1008.35</v>
      </c>
      <c r="G30" s="105">
        <v>973</v>
      </c>
      <c r="H30" s="102">
        <v>44417</v>
      </c>
      <c r="I30" s="7">
        <v>1008.35</v>
      </c>
      <c r="J30" s="7">
        <v>1008.35</v>
      </c>
      <c r="K30" s="7"/>
      <c r="L30" s="29"/>
      <c r="M30" s="7"/>
      <c r="N30" s="29"/>
      <c r="O30" s="7"/>
      <c r="P30" s="28">
        <f t="shared" si="4"/>
        <v>1008.35</v>
      </c>
      <c r="Q30" s="7">
        <v>0</v>
      </c>
      <c r="R30" s="38"/>
    </row>
    <row r="31" spans="2:20" s="1" customFormat="1" ht="15" customHeight="1" x14ac:dyDescent="0.25">
      <c r="B31" s="161"/>
      <c r="C31" s="152"/>
      <c r="D31" s="39">
        <v>91884</v>
      </c>
      <c r="E31" s="102">
        <v>44439</v>
      </c>
      <c r="F31" s="7">
        <v>2016.7</v>
      </c>
      <c r="G31" s="103">
        <v>1032</v>
      </c>
      <c r="H31" s="102">
        <v>44448</v>
      </c>
      <c r="I31" s="7">
        <v>2016.7</v>
      </c>
      <c r="J31" s="7"/>
      <c r="K31" s="7"/>
      <c r="L31" s="29"/>
      <c r="M31" s="7">
        <v>2016.7</v>
      </c>
      <c r="N31" s="29"/>
      <c r="O31" s="7"/>
      <c r="P31" s="28">
        <f>F31-N31-Q31</f>
        <v>0</v>
      </c>
      <c r="Q31" s="7">
        <v>2016.7</v>
      </c>
      <c r="R31" s="38"/>
      <c r="S31" s="79" t="s">
        <v>150</v>
      </c>
      <c r="T31" s="77">
        <v>6050.1</v>
      </c>
    </row>
    <row r="32" spans="2:20" s="1" customFormat="1" ht="15" customHeight="1" x14ac:dyDescent="0.25">
      <c r="B32" s="161"/>
      <c r="C32" s="152"/>
      <c r="D32" s="39">
        <v>91883</v>
      </c>
      <c r="E32" s="102">
        <v>44439</v>
      </c>
      <c r="F32" s="7">
        <v>6050.1</v>
      </c>
      <c r="G32" s="103">
        <v>1033</v>
      </c>
      <c r="H32" s="102">
        <v>44448</v>
      </c>
      <c r="I32" s="7">
        <v>6050.1</v>
      </c>
      <c r="J32" s="7"/>
      <c r="K32" s="7"/>
      <c r="L32" s="29"/>
      <c r="M32" s="7">
        <v>6050.1</v>
      </c>
      <c r="N32" s="29"/>
      <c r="O32" s="7"/>
      <c r="P32" s="28">
        <f>F32-N32-Q32</f>
        <v>0</v>
      </c>
      <c r="Q32" s="7">
        <v>6050.1</v>
      </c>
      <c r="R32" s="38"/>
      <c r="S32" s="79" t="s">
        <v>151</v>
      </c>
      <c r="T32" s="77">
        <v>2016.7</v>
      </c>
    </row>
    <row r="33" spans="2:20" s="1" customFormat="1" x14ac:dyDescent="0.25">
      <c r="B33" s="18"/>
      <c r="C33" s="15" t="s">
        <v>5</v>
      </c>
      <c r="D33" s="41"/>
      <c r="E33" s="109"/>
      <c r="F33" s="29">
        <f>SUM(F28:F32)</f>
        <v>25208.75</v>
      </c>
      <c r="G33" s="29"/>
      <c r="H33" s="29"/>
      <c r="I33" s="29">
        <f>SUM(I28:I32)</f>
        <v>25208.75</v>
      </c>
      <c r="J33" s="29">
        <f>SUM(J28:J32)</f>
        <v>17141.95</v>
      </c>
      <c r="K33" s="29"/>
      <c r="L33" s="29">
        <f t="shared" ref="L33:Q33" si="5">SUM(L28:L32)</f>
        <v>0</v>
      </c>
      <c r="M33" s="29">
        <f t="shared" si="5"/>
        <v>8066.8</v>
      </c>
      <c r="N33" s="29">
        <f t="shared" si="5"/>
        <v>0</v>
      </c>
      <c r="O33" s="29">
        <f t="shared" si="5"/>
        <v>0</v>
      </c>
      <c r="P33" s="29">
        <f t="shared" si="5"/>
        <v>17141.95</v>
      </c>
      <c r="Q33" s="29">
        <f t="shared" si="5"/>
        <v>8066.8</v>
      </c>
      <c r="R33" s="29"/>
    </row>
    <row r="34" spans="2:20" s="1" customFormat="1" ht="15" customHeight="1" x14ac:dyDescent="0.25">
      <c r="B34" s="160">
        <v>5</v>
      </c>
      <c r="C34" s="155" t="s">
        <v>9</v>
      </c>
      <c r="D34" s="43">
        <v>1601242</v>
      </c>
      <c r="E34" s="102">
        <v>44407</v>
      </c>
      <c r="F34" s="7">
        <v>14116.9</v>
      </c>
      <c r="G34" s="103">
        <v>983</v>
      </c>
      <c r="H34" s="102">
        <v>44418</v>
      </c>
      <c r="I34" s="7">
        <v>14116.9</v>
      </c>
      <c r="J34" s="7">
        <v>14116.9</v>
      </c>
      <c r="K34" s="7"/>
      <c r="L34" s="7"/>
      <c r="M34" s="7"/>
      <c r="N34" s="7"/>
      <c r="O34" s="7"/>
      <c r="P34" s="28">
        <f t="shared" ref="P34" si="6">F34-N34-Q34</f>
        <v>14116.9</v>
      </c>
      <c r="Q34" s="7">
        <v>0</v>
      </c>
      <c r="R34" s="38"/>
      <c r="S34" s="79" t="s">
        <v>115</v>
      </c>
      <c r="T34" s="77">
        <v>7058.45</v>
      </c>
    </row>
    <row r="35" spans="2:20" s="1" customFormat="1" ht="15" customHeight="1" x14ac:dyDescent="0.25">
      <c r="B35" s="161"/>
      <c r="C35" s="156"/>
      <c r="D35" s="43">
        <v>1605839</v>
      </c>
      <c r="E35" s="102">
        <v>44439</v>
      </c>
      <c r="F35" s="7">
        <v>7058.45</v>
      </c>
      <c r="G35" s="103">
        <v>1046</v>
      </c>
      <c r="H35" s="102">
        <v>44449</v>
      </c>
      <c r="I35" s="7">
        <v>7058.45</v>
      </c>
      <c r="J35" s="7"/>
      <c r="K35" s="7"/>
      <c r="L35" s="7"/>
      <c r="M35" s="7">
        <v>7058.45</v>
      </c>
      <c r="N35" s="7"/>
      <c r="O35" s="7"/>
      <c r="P35" s="28">
        <f t="shared" ref="P35:P37" si="7">F35-N35-Q35</f>
        <v>0</v>
      </c>
      <c r="Q35" s="7">
        <v>7058.45</v>
      </c>
      <c r="R35" s="38"/>
    </row>
    <row r="36" spans="2:20" s="1" customFormat="1" x14ac:dyDescent="0.25">
      <c r="B36" s="162"/>
      <c r="C36" s="21" t="s">
        <v>5</v>
      </c>
      <c r="D36" s="41"/>
      <c r="E36" s="109"/>
      <c r="F36" s="29">
        <f>SUM(F34:F35)</f>
        <v>21175.35</v>
      </c>
      <c r="G36" s="29"/>
      <c r="H36" s="29"/>
      <c r="I36" s="29">
        <f t="shared" ref="I36:O36" si="8">SUM(I34:I35)</f>
        <v>21175.35</v>
      </c>
      <c r="J36" s="29">
        <f t="shared" si="8"/>
        <v>14116.9</v>
      </c>
      <c r="K36" s="29"/>
      <c r="L36" s="29">
        <f t="shared" si="8"/>
        <v>0</v>
      </c>
      <c r="M36" s="29">
        <f t="shared" si="8"/>
        <v>7058.45</v>
      </c>
      <c r="N36" s="29">
        <f t="shared" si="8"/>
        <v>0</v>
      </c>
      <c r="O36" s="29">
        <f t="shared" si="8"/>
        <v>0</v>
      </c>
      <c r="P36" s="29">
        <f t="shared" ref="P36:Q36" si="9">SUM(P34:P35)</f>
        <v>14116.9</v>
      </c>
      <c r="Q36" s="29">
        <f t="shared" si="9"/>
        <v>7058.45</v>
      </c>
      <c r="R36" s="38"/>
    </row>
    <row r="37" spans="2:20" s="1" customFormat="1" ht="15" hidden="1" customHeight="1" x14ac:dyDescent="0.25">
      <c r="B37" s="160">
        <v>6</v>
      </c>
      <c r="C37" s="73" t="s">
        <v>74</v>
      </c>
      <c r="D37" s="44"/>
      <c r="E37" s="102"/>
      <c r="F37" s="7"/>
      <c r="G37" s="103"/>
      <c r="H37" s="102"/>
      <c r="I37" s="7"/>
      <c r="J37" s="7"/>
      <c r="K37" s="7"/>
      <c r="L37" s="34"/>
      <c r="M37" s="7"/>
      <c r="N37" s="34"/>
      <c r="O37" s="34"/>
      <c r="P37" s="28">
        <f t="shared" si="7"/>
        <v>0</v>
      </c>
      <c r="Q37" s="7">
        <v>0</v>
      </c>
      <c r="R37" s="38"/>
    </row>
    <row r="38" spans="2:20" s="1" customFormat="1" hidden="1" x14ac:dyDescent="0.25">
      <c r="B38" s="162"/>
      <c r="C38" s="15" t="s">
        <v>5</v>
      </c>
      <c r="D38" s="41"/>
      <c r="E38" s="109"/>
      <c r="F38" s="29">
        <f>SUM(F37:F37)</f>
        <v>0</v>
      </c>
      <c r="G38" s="110"/>
      <c r="H38" s="29"/>
      <c r="I38" s="29">
        <f t="shared" ref="I38:Q38" si="10">SUM(I37:I37)</f>
        <v>0</v>
      </c>
      <c r="J38" s="29">
        <f t="shared" si="10"/>
        <v>0</v>
      </c>
      <c r="K38" s="29"/>
      <c r="L38" s="29">
        <f t="shared" si="10"/>
        <v>0</v>
      </c>
      <c r="M38" s="29">
        <f t="shared" si="10"/>
        <v>0</v>
      </c>
      <c r="N38" s="29">
        <f t="shared" si="10"/>
        <v>0</v>
      </c>
      <c r="O38" s="29">
        <f t="shared" si="10"/>
        <v>0</v>
      </c>
      <c r="P38" s="29">
        <f t="shared" si="10"/>
        <v>0</v>
      </c>
      <c r="Q38" s="29">
        <f t="shared" si="10"/>
        <v>0</v>
      </c>
      <c r="R38" s="38"/>
    </row>
    <row r="39" spans="2:20" s="1" customFormat="1" x14ac:dyDescent="0.25">
      <c r="B39" s="68"/>
      <c r="C39" s="76"/>
      <c r="D39" s="38">
        <v>36577</v>
      </c>
      <c r="E39" s="102">
        <v>44408</v>
      </c>
      <c r="F39" s="31">
        <v>16735.32</v>
      </c>
      <c r="G39" s="103">
        <v>979</v>
      </c>
      <c r="H39" s="102">
        <v>44417</v>
      </c>
      <c r="I39" s="31">
        <v>16690.439999999999</v>
      </c>
      <c r="J39" s="31">
        <v>16690.439999999999</v>
      </c>
      <c r="K39" s="31"/>
      <c r="L39" s="38"/>
      <c r="M39" s="31"/>
      <c r="N39" s="31">
        <v>44.88</v>
      </c>
      <c r="O39" s="38"/>
      <c r="P39" s="28">
        <f t="shared" ref="P39:P41" si="11">F39-N39-Q39</f>
        <v>16690.439999999999</v>
      </c>
      <c r="Q39" s="31">
        <v>0</v>
      </c>
      <c r="R39" s="38"/>
      <c r="S39" s="79" t="s">
        <v>144</v>
      </c>
      <c r="T39" s="77">
        <v>16927.68</v>
      </c>
    </row>
    <row r="40" spans="2:20" s="1" customFormat="1" x14ac:dyDescent="0.25">
      <c r="B40" s="161">
        <v>6</v>
      </c>
      <c r="C40" s="152" t="s">
        <v>64</v>
      </c>
      <c r="D40" s="38">
        <v>36578</v>
      </c>
      <c r="E40" s="102">
        <v>44408</v>
      </c>
      <c r="F40" s="31">
        <v>1155.08</v>
      </c>
      <c r="G40" s="103">
        <v>978</v>
      </c>
      <c r="H40" s="102">
        <v>44417</v>
      </c>
      <c r="I40" s="31">
        <v>1155.08</v>
      </c>
      <c r="J40" s="31">
        <v>1155.08</v>
      </c>
      <c r="K40" s="31"/>
      <c r="L40" s="38"/>
      <c r="M40" s="31"/>
      <c r="N40" s="31"/>
      <c r="O40" s="38"/>
      <c r="P40" s="28">
        <f t="shared" si="11"/>
        <v>1155.08</v>
      </c>
      <c r="Q40" s="31">
        <v>0</v>
      </c>
      <c r="R40" s="38"/>
      <c r="S40" s="79" t="s">
        <v>143</v>
      </c>
      <c r="T40" s="77">
        <v>961.8</v>
      </c>
    </row>
    <row r="41" spans="2:20" s="1" customFormat="1" x14ac:dyDescent="0.25">
      <c r="B41" s="161"/>
      <c r="C41" s="152"/>
      <c r="D41" s="38">
        <v>36579</v>
      </c>
      <c r="E41" s="102">
        <v>44408</v>
      </c>
      <c r="F41" s="31">
        <v>1846.68</v>
      </c>
      <c r="G41" s="103">
        <v>977</v>
      </c>
      <c r="H41" s="102">
        <v>44417</v>
      </c>
      <c r="I41" s="31">
        <v>1320.87</v>
      </c>
      <c r="J41" s="31">
        <v>1320.87</v>
      </c>
      <c r="K41" s="31"/>
      <c r="L41" s="38"/>
      <c r="M41" s="31"/>
      <c r="N41" s="31">
        <v>525.80999999999995</v>
      </c>
      <c r="O41" s="38"/>
      <c r="P41" s="28">
        <f t="shared" si="11"/>
        <v>1320.8700000000001</v>
      </c>
      <c r="Q41" s="31">
        <v>0</v>
      </c>
      <c r="R41" s="38"/>
      <c r="S41" s="79" t="s">
        <v>142</v>
      </c>
      <c r="T41" s="77">
        <v>1155.08</v>
      </c>
    </row>
    <row r="42" spans="2:20" s="1" customFormat="1" x14ac:dyDescent="0.25">
      <c r="B42" s="161"/>
      <c r="C42" s="70"/>
      <c r="D42" s="38">
        <v>37158</v>
      </c>
      <c r="E42" s="102">
        <v>44439</v>
      </c>
      <c r="F42" s="31">
        <v>1155.08</v>
      </c>
      <c r="G42" s="103">
        <v>1057</v>
      </c>
      <c r="H42" s="102">
        <v>44452</v>
      </c>
      <c r="I42" s="31">
        <v>1155.08</v>
      </c>
      <c r="J42" s="31"/>
      <c r="K42" s="31"/>
      <c r="L42" s="38"/>
      <c r="M42" s="31">
        <v>1155.08</v>
      </c>
      <c r="N42" s="31"/>
      <c r="O42" s="38"/>
      <c r="P42" s="28">
        <f t="shared" ref="P42:P44" si="12">F42-N42-Q42</f>
        <v>0</v>
      </c>
      <c r="Q42" s="31">
        <v>1155.08</v>
      </c>
      <c r="R42" s="38"/>
    </row>
    <row r="43" spans="2:20" s="1" customFormat="1" x14ac:dyDescent="0.25">
      <c r="B43" s="161"/>
      <c r="C43" s="70"/>
      <c r="D43" s="38">
        <v>37159</v>
      </c>
      <c r="E43" s="102">
        <v>44439</v>
      </c>
      <c r="F43" s="31">
        <v>961.8</v>
      </c>
      <c r="G43" s="103">
        <v>1058</v>
      </c>
      <c r="H43" s="102">
        <v>44452</v>
      </c>
      <c r="I43" s="31">
        <v>807.91</v>
      </c>
      <c r="J43" s="31"/>
      <c r="K43" s="31"/>
      <c r="L43" s="38"/>
      <c r="M43" s="31">
        <v>807.91</v>
      </c>
      <c r="N43" s="31">
        <v>153.88999999999999</v>
      </c>
      <c r="O43" s="38"/>
      <c r="P43" s="28">
        <f t="shared" si="12"/>
        <v>0</v>
      </c>
      <c r="Q43" s="31">
        <v>807.91</v>
      </c>
      <c r="R43" s="38"/>
    </row>
    <row r="44" spans="2:20" s="1" customFormat="1" x14ac:dyDescent="0.25">
      <c r="B44" s="161"/>
      <c r="C44" s="70"/>
      <c r="D44" s="38">
        <v>37157</v>
      </c>
      <c r="E44" s="102">
        <v>44439</v>
      </c>
      <c r="F44" s="31">
        <v>16927.68</v>
      </c>
      <c r="G44" s="103">
        <v>1059</v>
      </c>
      <c r="H44" s="102">
        <v>44452</v>
      </c>
      <c r="I44" s="31">
        <v>16927.68</v>
      </c>
      <c r="J44" s="31"/>
      <c r="K44" s="31"/>
      <c r="L44" s="38"/>
      <c r="M44" s="31">
        <v>16927.68</v>
      </c>
      <c r="N44" s="31"/>
      <c r="O44" s="38"/>
      <c r="P44" s="28">
        <f t="shared" si="12"/>
        <v>0</v>
      </c>
      <c r="Q44" s="31">
        <v>16927.68</v>
      </c>
      <c r="R44" s="38"/>
    </row>
    <row r="45" spans="2:20" s="1" customFormat="1" x14ac:dyDescent="0.25">
      <c r="B45" s="162"/>
      <c r="C45" s="15" t="s">
        <v>5</v>
      </c>
      <c r="D45" s="41"/>
      <c r="E45" s="109"/>
      <c r="F45" s="29">
        <f>SUM(F39:F44)</f>
        <v>38781.64</v>
      </c>
      <c r="G45" s="29"/>
      <c r="H45" s="29"/>
      <c r="I45" s="29">
        <f t="shared" ref="I45:Q45" si="13">SUM(I39:I44)</f>
        <v>38057.06</v>
      </c>
      <c r="J45" s="29">
        <f t="shared" si="13"/>
        <v>19166.389999999996</v>
      </c>
      <c r="K45" s="29"/>
      <c r="L45" s="29">
        <f t="shared" si="13"/>
        <v>0</v>
      </c>
      <c r="M45" s="29">
        <f t="shared" si="13"/>
        <v>18890.669999999998</v>
      </c>
      <c r="N45" s="29">
        <f t="shared" si="13"/>
        <v>724.57999999999993</v>
      </c>
      <c r="O45" s="29">
        <f t="shared" si="13"/>
        <v>0</v>
      </c>
      <c r="P45" s="29">
        <f t="shared" si="13"/>
        <v>19166.389999999996</v>
      </c>
      <c r="Q45" s="29">
        <f t="shared" si="13"/>
        <v>18890.669999999998</v>
      </c>
      <c r="R45" s="29">
        <f t="shared" ref="R45" si="14">SUM(R39:R44)</f>
        <v>0</v>
      </c>
    </row>
    <row r="46" spans="2:20" s="1" customFormat="1" x14ac:dyDescent="0.25">
      <c r="B46" s="160">
        <v>7</v>
      </c>
      <c r="C46" s="151" t="s">
        <v>8</v>
      </c>
      <c r="D46" s="41">
        <v>213034</v>
      </c>
      <c r="E46" s="102">
        <v>44408</v>
      </c>
      <c r="F46" s="30">
        <v>15331.06</v>
      </c>
      <c r="G46" s="103">
        <v>1005</v>
      </c>
      <c r="H46" s="102">
        <v>44418</v>
      </c>
      <c r="I46" s="30">
        <v>15331.06</v>
      </c>
      <c r="J46" s="30">
        <v>15331.06</v>
      </c>
      <c r="K46" s="30"/>
      <c r="L46" s="29"/>
      <c r="M46" s="30"/>
      <c r="N46" s="29"/>
      <c r="O46" s="30"/>
      <c r="P46" s="28">
        <f t="shared" ref="P46" si="15">F46-N46-Q46</f>
        <v>15331.06</v>
      </c>
      <c r="Q46" s="30">
        <v>0</v>
      </c>
      <c r="R46" s="29"/>
      <c r="S46" s="81" t="s">
        <v>121</v>
      </c>
      <c r="T46" s="82">
        <v>12693.36</v>
      </c>
    </row>
    <row r="47" spans="2:20" s="1" customFormat="1" x14ac:dyDescent="0.25">
      <c r="B47" s="161"/>
      <c r="C47" s="152"/>
      <c r="D47" s="41">
        <v>213035</v>
      </c>
      <c r="E47" s="102">
        <v>44408</v>
      </c>
      <c r="F47" s="30">
        <v>4233.07</v>
      </c>
      <c r="G47" s="103">
        <v>1004</v>
      </c>
      <c r="H47" s="102">
        <v>44418</v>
      </c>
      <c r="I47" s="30">
        <v>4233.07</v>
      </c>
      <c r="J47" s="30">
        <v>4233.07</v>
      </c>
      <c r="K47" s="30"/>
      <c r="L47" s="29"/>
      <c r="M47" s="30"/>
      <c r="N47" s="29"/>
      <c r="O47" s="30"/>
      <c r="P47" s="30">
        <v>4233.07</v>
      </c>
      <c r="Q47" s="30">
        <v>0</v>
      </c>
      <c r="R47" s="29"/>
      <c r="S47" s="81" t="s">
        <v>120</v>
      </c>
      <c r="T47" s="82">
        <v>4367.38</v>
      </c>
    </row>
    <row r="48" spans="2:20" s="1" customFormat="1" x14ac:dyDescent="0.25">
      <c r="B48" s="161"/>
      <c r="C48" s="152"/>
      <c r="D48" s="41">
        <v>213115</v>
      </c>
      <c r="E48" s="102">
        <v>44439</v>
      </c>
      <c r="F48" s="30">
        <v>1319.49</v>
      </c>
      <c r="G48" s="103">
        <v>1063</v>
      </c>
      <c r="H48" s="102">
        <v>44453</v>
      </c>
      <c r="I48" s="30">
        <v>1319.49</v>
      </c>
      <c r="J48" s="30"/>
      <c r="K48" s="30"/>
      <c r="L48" s="29"/>
      <c r="M48" s="30">
        <v>1319.49</v>
      </c>
      <c r="N48" s="29"/>
      <c r="O48" s="30"/>
      <c r="P48" s="28">
        <f t="shared" ref="P48:P50" si="16">F48-N48-Q48</f>
        <v>0</v>
      </c>
      <c r="Q48" s="30">
        <v>1319.49</v>
      </c>
      <c r="R48" s="29"/>
      <c r="S48" s="81" t="s">
        <v>119</v>
      </c>
      <c r="T48" s="82">
        <v>1319.49</v>
      </c>
    </row>
    <row r="49" spans="2:20" s="1" customFormat="1" x14ac:dyDescent="0.25">
      <c r="B49" s="161"/>
      <c r="C49" s="152"/>
      <c r="D49" s="41">
        <v>213114</v>
      </c>
      <c r="E49" s="102">
        <v>44439</v>
      </c>
      <c r="F49" s="30">
        <v>4367.3599999999997</v>
      </c>
      <c r="G49" s="103">
        <v>1064</v>
      </c>
      <c r="H49" s="102">
        <v>44453</v>
      </c>
      <c r="I49" s="30">
        <v>4367.3599999999997</v>
      </c>
      <c r="J49" s="30"/>
      <c r="K49" s="30"/>
      <c r="L49" s="29"/>
      <c r="M49" s="30">
        <v>4367.3599999999997</v>
      </c>
      <c r="N49" s="29"/>
      <c r="O49" s="30"/>
      <c r="P49" s="28">
        <f t="shared" si="16"/>
        <v>0</v>
      </c>
      <c r="Q49" s="30">
        <v>4367.3599999999997</v>
      </c>
      <c r="R49" s="29"/>
    </row>
    <row r="50" spans="2:20" s="1" customFormat="1" x14ac:dyDescent="0.25">
      <c r="B50" s="161"/>
      <c r="C50" s="152"/>
      <c r="D50" s="41">
        <v>213113</v>
      </c>
      <c r="E50" s="102">
        <v>44439</v>
      </c>
      <c r="F50" s="30">
        <v>12693.36</v>
      </c>
      <c r="G50" s="103">
        <v>1065</v>
      </c>
      <c r="H50" s="102">
        <v>44453</v>
      </c>
      <c r="I50" s="30">
        <v>12693.36</v>
      </c>
      <c r="J50" s="30"/>
      <c r="K50" s="30"/>
      <c r="L50" s="29"/>
      <c r="M50" s="30">
        <v>12693.36</v>
      </c>
      <c r="N50" s="29"/>
      <c r="O50" s="30"/>
      <c r="P50" s="28">
        <f t="shared" si="16"/>
        <v>0</v>
      </c>
      <c r="Q50" s="30">
        <v>12693.36</v>
      </c>
      <c r="R50" s="29"/>
    </row>
    <row r="51" spans="2:20" s="1" customFormat="1" x14ac:dyDescent="0.25">
      <c r="B51" s="162"/>
      <c r="C51" s="65" t="s">
        <v>5</v>
      </c>
      <c r="D51" s="41"/>
      <c r="E51" s="109"/>
      <c r="F51" s="29">
        <f>SUM(F46:F50)</f>
        <v>37944.339999999997</v>
      </c>
      <c r="G51" s="29"/>
      <c r="H51" s="29"/>
      <c r="I51" s="29">
        <f>SUM(I46:I50)</f>
        <v>37944.339999999997</v>
      </c>
      <c r="J51" s="29">
        <f>SUM(J46:J50)</f>
        <v>19564.129999999997</v>
      </c>
      <c r="K51" s="29"/>
      <c r="L51" s="29">
        <f>SUM(L46:L50)</f>
        <v>0</v>
      </c>
      <c r="M51" s="29">
        <f>SUM(M46:M50)</f>
        <v>18380.21</v>
      </c>
      <c r="N51" s="29">
        <f>SUM(N46:N46)</f>
        <v>0</v>
      </c>
      <c r="O51" s="29">
        <f>SUM(O46:O46)</f>
        <v>0</v>
      </c>
      <c r="P51" s="29">
        <f>SUM(P46:P50)</f>
        <v>19564.129999999997</v>
      </c>
      <c r="Q51" s="29">
        <f>SUM(Q46:Q50)</f>
        <v>18380.21</v>
      </c>
      <c r="R51" s="38"/>
    </row>
    <row r="52" spans="2:20" s="1" customFormat="1" x14ac:dyDescent="0.25">
      <c r="B52" s="67"/>
      <c r="C52" s="16"/>
      <c r="D52" s="45">
        <v>1000212591</v>
      </c>
      <c r="E52" s="102">
        <v>44408</v>
      </c>
      <c r="F52" s="28">
        <v>467.36</v>
      </c>
      <c r="G52" s="103">
        <v>1007</v>
      </c>
      <c r="H52" s="102">
        <v>44419</v>
      </c>
      <c r="I52" s="28">
        <v>441.88</v>
      </c>
      <c r="J52" s="28">
        <v>441.88</v>
      </c>
      <c r="K52" s="28"/>
      <c r="L52" s="28"/>
      <c r="M52" s="28"/>
      <c r="N52" s="28">
        <v>25.48</v>
      </c>
      <c r="O52" s="28"/>
      <c r="P52" s="28">
        <f t="shared" ref="P52:P56" si="17">F52-N52-Q52</f>
        <v>441.88</v>
      </c>
      <c r="Q52" s="28">
        <v>0</v>
      </c>
      <c r="R52" s="38"/>
      <c r="S52" s="79" t="s">
        <v>130</v>
      </c>
      <c r="T52" s="77">
        <v>14234.64</v>
      </c>
    </row>
    <row r="53" spans="2:20" s="1" customFormat="1" x14ac:dyDescent="0.25">
      <c r="B53" s="68"/>
      <c r="C53" s="17"/>
      <c r="D53" s="45">
        <v>1000212592</v>
      </c>
      <c r="E53" s="102">
        <v>44408</v>
      </c>
      <c r="F53" s="28">
        <v>14042.28</v>
      </c>
      <c r="G53" s="103">
        <v>1008</v>
      </c>
      <c r="H53" s="102">
        <v>44419</v>
      </c>
      <c r="I53" s="28">
        <v>14042.28</v>
      </c>
      <c r="J53" s="28">
        <v>14042.28</v>
      </c>
      <c r="K53" s="28"/>
      <c r="L53" s="28"/>
      <c r="M53" s="28"/>
      <c r="N53" s="28"/>
      <c r="O53" s="28"/>
      <c r="P53" s="28">
        <f t="shared" si="17"/>
        <v>14042.28</v>
      </c>
      <c r="Q53" s="28">
        <v>0</v>
      </c>
      <c r="R53" s="38"/>
      <c r="S53" s="79" t="s">
        <v>129</v>
      </c>
      <c r="T53" s="77">
        <v>371.33</v>
      </c>
    </row>
    <row r="54" spans="2:20" s="1" customFormat="1" x14ac:dyDescent="0.25">
      <c r="B54" s="68"/>
      <c r="C54" s="17"/>
      <c r="D54" s="45">
        <v>1000212590</v>
      </c>
      <c r="E54" s="102">
        <v>44408</v>
      </c>
      <c r="F54" s="32">
        <v>769.44</v>
      </c>
      <c r="G54" s="103">
        <v>1009</v>
      </c>
      <c r="H54" s="102">
        <v>44419</v>
      </c>
      <c r="I54" s="32">
        <v>769.44</v>
      </c>
      <c r="J54" s="32">
        <v>769.44</v>
      </c>
      <c r="K54" s="32"/>
      <c r="L54" s="28"/>
      <c r="M54" s="32"/>
      <c r="N54" s="28"/>
      <c r="O54" s="28"/>
      <c r="P54" s="28">
        <f t="shared" si="17"/>
        <v>769.44</v>
      </c>
      <c r="Q54" s="32">
        <v>0</v>
      </c>
      <c r="R54" s="38"/>
      <c r="S54" s="79" t="s">
        <v>128</v>
      </c>
      <c r="T54" s="77">
        <v>577.54</v>
      </c>
    </row>
    <row r="55" spans="2:20" s="1" customFormat="1" x14ac:dyDescent="0.25">
      <c r="B55" s="68">
        <v>8</v>
      </c>
      <c r="C55" s="17" t="s">
        <v>67</v>
      </c>
      <c r="D55" s="45">
        <v>1000212593</v>
      </c>
      <c r="E55" s="102">
        <v>44408</v>
      </c>
      <c r="F55" s="28">
        <v>577.54</v>
      </c>
      <c r="G55" s="103">
        <v>1010</v>
      </c>
      <c r="H55" s="102">
        <v>44419</v>
      </c>
      <c r="I55" s="28">
        <v>577.54</v>
      </c>
      <c r="J55" s="28">
        <v>577.54</v>
      </c>
      <c r="K55" s="28"/>
      <c r="L55" s="28"/>
      <c r="M55" s="28"/>
      <c r="N55" s="28"/>
      <c r="O55" s="28"/>
      <c r="P55" s="28">
        <f t="shared" si="17"/>
        <v>577.54</v>
      </c>
      <c r="Q55" s="28">
        <v>0</v>
      </c>
      <c r="R55" s="38"/>
      <c r="S55" s="79" t="s">
        <v>127</v>
      </c>
      <c r="T55" s="77">
        <v>51.22</v>
      </c>
    </row>
    <row r="56" spans="2:20" s="1" customFormat="1" x14ac:dyDescent="0.25">
      <c r="B56" s="68"/>
      <c r="C56" s="17"/>
      <c r="D56" s="45">
        <v>1000212594</v>
      </c>
      <c r="E56" s="102">
        <v>44408</v>
      </c>
      <c r="F56" s="28">
        <v>1299.6500000000001</v>
      </c>
      <c r="G56" s="103">
        <v>1011</v>
      </c>
      <c r="H56" s="102">
        <v>44419</v>
      </c>
      <c r="I56" s="28">
        <v>1299.6500000000001</v>
      </c>
      <c r="J56" s="28">
        <v>1299.6500000000001</v>
      </c>
      <c r="K56" s="28"/>
      <c r="L56" s="28"/>
      <c r="M56" s="28"/>
      <c r="N56" s="28"/>
      <c r="O56" s="28"/>
      <c r="P56" s="28">
        <f t="shared" si="17"/>
        <v>1299.6500000000001</v>
      </c>
      <c r="Q56" s="28">
        <v>0</v>
      </c>
      <c r="R56" s="38"/>
      <c r="S56" s="79" t="s">
        <v>126</v>
      </c>
      <c r="T56" s="77">
        <v>769.44</v>
      </c>
    </row>
    <row r="57" spans="2:20" s="1" customFormat="1" x14ac:dyDescent="0.25">
      <c r="B57" s="68"/>
      <c r="C57" s="17"/>
      <c r="D57" s="45">
        <v>1000219946</v>
      </c>
      <c r="E57" s="102">
        <v>44439</v>
      </c>
      <c r="F57" s="28">
        <v>371.33</v>
      </c>
      <c r="G57" s="103">
        <v>1048</v>
      </c>
      <c r="H57" s="102">
        <v>44449</v>
      </c>
      <c r="I57" s="28">
        <v>371.33</v>
      </c>
      <c r="J57" s="28"/>
      <c r="K57" s="28"/>
      <c r="L57" s="28"/>
      <c r="M57" s="28">
        <v>371.33</v>
      </c>
      <c r="N57" s="28"/>
      <c r="O57" s="28"/>
      <c r="P57" s="28">
        <f t="shared" ref="P57:P62" si="18">F57-N57-Q57</f>
        <v>0</v>
      </c>
      <c r="Q57" s="28">
        <v>371.33</v>
      </c>
      <c r="R57" s="38"/>
      <c r="S57" s="79" t="s">
        <v>125</v>
      </c>
      <c r="T57" s="77">
        <v>192.36</v>
      </c>
    </row>
    <row r="58" spans="2:20" s="1" customFormat="1" x14ac:dyDescent="0.25">
      <c r="B58" s="68"/>
      <c r="C58" s="17"/>
      <c r="D58" s="45">
        <v>1000219945</v>
      </c>
      <c r="E58" s="102">
        <v>44439</v>
      </c>
      <c r="F58" s="28">
        <v>577.54</v>
      </c>
      <c r="G58" s="103">
        <v>1049</v>
      </c>
      <c r="H58" s="102">
        <v>44449</v>
      </c>
      <c r="I58" s="28">
        <v>577.54</v>
      </c>
      <c r="J58" s="28"/>
      <c r="K58" s="28"/>
      <c r="L58" s="28"/>
      <c r="M58" s="28">
        <v>577.54</v>
      </c>
      <c r="N58" s="28"/>
      <c r="O58" s="28"/>
      <c r="P58" s="28">
        <f t="shared" si="18"/>
        <v>0</v>
      </c>
      <c r="Q58" s="28">
        <v>577.54</v>
      </c>
      <c r="R58" s="38"/>
    </row>
    <row r="59" spans="2:20" s="1" customFormat="1" x14ac:dyDescent="0.25">
      <c r="B59" s="68"/>
      <c r="C59" s="17"/>
      <c r="D59" s="45">
        <v>1000219943</v>
      </c>
      <c r="E59" s="102">
        <v>44439</v>
      </c>
      <c r="F59" s="28">
        <v>51.22</v>
      </c>
      <c r="G59" s="103">
        <v>1050</v>
      </c>
      <c r="H59" s="102">
        <v>44449</v>
      </c>
      <c r="I59" s="28">
        <v>32.06</v>
      </c>
      <c r="J59" s="28"/>
      <c r="K59" s="28"/>
      <c r="L59" s="28"/>
      <c r="M59" s="28">
        <v>32.06</v>
      </c>
      <c r="N59" s="28">
        <v>19.16</v>
      </c>
      <c r="O59" s="28"/>
      <c r="P59" s="28">
        <f t="shared" si="18"/>
        <v>0</v>
      </c>
      <c r="Q59" s="28">
        <v>32.06</v>
      </c>
      <c r="R59" s="38"/>
    </row>
    <row r="60" spans="2:20" s="1" customFormat="1" x14ac:dyDescent="0.25">
      <c r="B60" s="68"/>
      <c r="C60" s="17"/>
      <c r="D60" s="45">
        <v>1000219941</v>
      </c>
      <c r="E60" s="102">
        <v>44439</v>
      </c>
      <c r="F60" s="32">
        <v>192.36</v>
      </c>
      <c r="G60" s="103">
        <v>1051</v>
      </c>
      <c r="H60" s="102">
        <v>44449</v>
      </c>
      <c r="I60" s="32">
        <v>192.36</v>
      </c>
      <c r="J60" s="32"/>
      <c r="K60" s="32"/>
      <c r="L60" s="28"/>
      <c r="M60" s="32">
        <v>192.36</v>
      </c>
      <c r="N60" s="28"/>
      <c r="O60" s="28"/>
      <c r="P60" s="28">
        <f t="shared" si="18"/>
        <v>0</v>
      </c>
      <c r="Q60" s="32">
        <v>192.36</v>
      </c>
      <c r="R60" s="38"/>
    </row>
    <row r="61" spans="2:20" s="1" customFormat="1" x14ac:dyDescent="0.25">
      <c r="B61" s="68"/>
      <c r="C61" s="17"/>
      <c r="D61" s="45">
        <v>1000219942</v>
      </c>
      <c r="E61" s="102">
        <v>44439</v>
      </c>
      <c r="F61" s="28">
        <v>769.44</v>
      </c>
      <c r="G61" s="103">
        <v>1052</v>
      </c>
      <c r="H61" s="102">
        <v>44449</v>
      </c>
      <c r="I61" s="28">
        <v>769.44</v>
      </c>
      <c r="J61" s="28"/>
      <c r="K61" s="28"/>
      <c r="L61" s="28"/>
      <c r="M61" s="28">
        <v>769.44</v>
      </c>
      <c r="N61" s="28"/>
      <c r="O61" s="28"/>
      <c r="P61" s="28">
        <f t="shared" si="18"/>
        <v>0</v>
      </c>
      <c r="Q61" s="28">
        <v>769.44</v>
      </c>
      <c r="R61" s="38"/>
    </row>
    <row r="62" spans="2:20" s="1" customFormat="1" ht="14.25" customHeight="1" x14ac:dyDescent="0.25">
      <c r="B62" s="68"/>
      <c r="C62" s="17"/>
      <c r="D62" s="45">
        <v>1000219944</v>
      </c>
      <c r="E62" s="102">
        <v>44439</v>
      </c>
      <c r="F62" s="28">
        <v>14234.64</v>
      </c>
      <c r="G62" s="103">
        <v>1053</v>
      </c>
      <c r="H62" s="102">
        <v>44449</v>
      </c>
      <c r="I62" s="28">
        <v>14234.64</v>
      </c>
      <c r="J62" s="28"/>
      <c r="K62" s="28"/>
      <c r="L62" s="28"/>
      <c r="M62" s="28">
        <v>14234.64</v>
      </c>
      <c r="N62" s="28"/>
      <c r="O62" s="28"/>
      <c r="P62" s="28">
        <f t="shared" si="18"/>
        <v>0</v>
      </c>
      <c r="Q62" s="28">
        <v>14234.64</v>
      </c>
      <c r="R62" s="38"/>
    </row>
    <row r="63" spans="2:20" s="1" customFormat="1" x14ac:dyDescent="0.25">
      <c r="B63" s="18"/>
      <c r="C63" s="15" t="s">
        <v>5</v>
      </c>
      <c r="D63" s="41"/>
      <c r="E63" s="109"/>
      <c r="F63" s="29">
        <f>SUM(F52:F62)</f>
        <v>33352.800000000003</v>
      </c>
      <c r="G63" s="29"/>
      <c r="H63" s="29"/>
      <c r="I63" s="29">
        <f t="shared" ref="I63:Q63" si="19">SUM(I52:I62)</f>
        <v>33308.160000000003</v>
      </c>
      <c r="J63" s="29">
        <f t="shared" si="19"/>
        <v>17130.79</v>
      </c>
      <c r="K63" s="29"/>
      <c r="L63" s="29">
        <f t="shared" si="19"/>
        <v>0</v>
      </c>
      <c r="M63" s="29">
        <f t="shared" si="19"/>
        <v>16177.369999999999</v>
      </c>
      <c r="N63" s="29">
        <f t="shared" si="19"/>
        <v>44.64</v>
      </c>
      <c r="O63" s="29">
        <f t="shared" si="19"/>
        <v>0</v>
      </c>
      <c r="P63" s="29">
        <f t="shared" si="19"/>
        <v>17130.79</v>
      </c>
      <c r="Q63" s="29">
        <f t="shared" si="19"/>
        <v>16177.369999999999</v>
      </c>
      <c r="R63" s="29">
        <f>SUM(R52:R59)</f>
        <v>0</v>
      </c>
    </row>
    <row r="64" spans="2:20" s="1" customFormat="1" x14ac:dyDescent="0.25">
      <c r="B64" s="163">
        <v>9</v>
      </c>
      <c r="C64" s="151" t="s">
        <v>7</v>
      </c>
      <c r="D64" s="41">
        <v>174324</v>
      </c>
      <c r="E64" s="102">
        <v>44407</v>
      </c>
      <c r="F64" s="28">
        <v>886.33</v>
      </c>
      <c r="G64" s="103">
        <v>998</v>
      </c>
      <c r="H64" s="102">
        <v>44418</v>
      </c>
      <c r="I64" s="28">
        <v>886.33</v>
      </c>
      <c r="J64" s="28">
        <v>886.33</v>
      </c>
      <c r="K64" s="28"/>
      <c r="L64" s="28"/>
      <c r="M64" s="28"/>
      <c r="N64" s="28"/>
      <c r="O64" s="28"/>
      <c r="P64" s="28">
        <f t="shared" ref="P64:P67" si="20">F64-N64-Q64</f>
        <v>886.33</v>
      </c>
      <c r="Q64" s="28">
        <v>0</v>
      </c>
      <c r="R64" s="29"/>
      <c r="S64" s="79" t="s">
        <v>114</v>
      </c>
      <c r="T64" s="77">
        <v>1186.97</v>
      </c>
    </row>
    <row r="65" spans="2:20" s="1" customFormat="1" x14ac:dyDescent="0.25">
      <c r="B65" s="164"/>
      <c r="C65" s="152"/>
      <c r="D65" s="41">
        <v>201034</v>
      </c>
      <c r="E65" s="102">
        <v>44407</v>
      </c>
      <c r="F65" s="28">
        <v>3814.41</v>
      </c>
      <c r="G65" s="103">
        <v>981</v>
      </c>
      <c r="H65" s="102">
        <v>44417</v>
      </c>
      <c r="I65" s="28">
        <v>3814.41</v>
      </c>
      <c r="J65" s="28">
        <v>3814.41</v>
      </c>
      <c r="K65" s="28"/>
      <c r="L65" s="28"/>
      <c r="M65" s="28"/>
      <c r="N65" s="28"/>
      <c r="O65" s="28"/>
      <c r="P65" s="28">
        <f t="shared" si="20"/>
        <v>3814.41</v>
      </c>
      <c r="Q65" s="28">
        <v>0</v>
      </c>
      <c r="R65" s="29"/>
      <c r="S65" s="79" t="s">
        <v>113</v>
      </c>
      <c r="T65" s="77">
        <v>7393.12</v>
      </c>
    </row>
    <row r="66" spans="2:20" s="1" customFormat="1" ht="15" customHeight="1" x14ac:dyDescent="0.25">
      <c r="B66" s="164"/>
      <c r="C66" s="152"/>
      <c r="D66" s="41">
        <v>172698</v>
      </c>
      <c r="E66" s="102">
        <v>44439</v>
      </c>
      <c r="F66" s="28">
        <v>7393.12</v>
      </c>
      <c r="G66" s="105">
        <v>1022</v>
      </c>
      <c r="H66" s="102">
        <v>44446</v>
      </c>
      <c r="I66" s="28">
        <v>7393.12</v>
      </c>
      <c r="J66" s="28"/>
      <c r="K66" s="28"/>
      <c r="L66" s="28"/>
      <c r="M66" s="28">
        <v>7393.12</v>
      </c>
      <c r="N66" s="28"/>
      <c r="O66" s="28"/>
      <c r="P66" s="28">
        <f t="shared" si="20"/>
        <v>0</v>
      </c>
      <c r="Q66" s="28">
        <v>7393.12</v>
      </c>
      <c r="R66" s="38"/>
    </row>
    <row r="67" spans="2:20" s="1" customFormat="1" ht="15" customHeight="1" x14ac:dyDescent="0.25">
      <c r="B67" s="164"/>
      <c r="C67" s="70"/>
      <c r="D67" s="41">
        <v>174329</v>
      </c>
      <c r="E67" s="102">
        <v>44439</v>
      </c>
      <c r="F67" s="28">
        <v>1186.97</v>
      </c>
      <c r="G67" s="105">
        <v>1021</v>
      </c>
      <c r="H67" s="102">
        <v>44446</v>
      </c>
      <c r="I67" s="28">
        <v>1186.97</v>
      </c>
      <c r="J67" s="28"/>
      <c r="K67" s="28"/>
      <c r="L67" s="28"/>
      <c r="M67" s="28">
        <v>1186.97</v>
      </c>
      <c r="N67" s="28"/>
      <c r="O67" s="28"/>
      <c r="P67" s="28">
        <f t="shared" si="20"/>
        <v>0</v>
      </c>
      <c r="Q67" s="28">
        <v>1186.97</v>
      </c>
      <c r="R67" s="38"/>
    </row>
    <row r="68" spans="2:20" s="1" customFormat="1" ht="18.75" hidden="1" customHeight="1" x14ac:dyDescent="0.25">
      <c r="B68" s="164"/>
      <c r="C68" s="70"/>
      <c r="D68" s="41"/>
      <c r="E68" s="102"/>
      <c r="F68" s="28"/>
      <c r="G68" s="103"/>
      <c r="H68" s="102"/>
      <c r="I68" s="28"/>
      <c r="J68" s="28"/>
      <c r="K68" s="28"/>
      <c r="L68" s="28"/>
      <c r="M68" s="28"/>
      <c r="N68" s="28"/>
      <c r="O68" s="28"/>
      <c r="P68" s="28"/>
      <c r="Q68" s="28">
        <v>0</v>
      </c>
      <c r="R68" s="38"/>
    </row>
    <row r="69" spans="2:20" s="1" customFormat="1" ht="15" hidden="1" customHeight="1" x14ac:dyDescent="0.25">
      <c r="B69" s="164"/>
      <c r="C69" s="70"/>
      <c r="D69" s="41"/>
      <c r="E69" s="102"/>
      <c r="F69" s="28"/>
      <c r="G69" s="103"/>
      <c r="H69" s="102"/>
      <c r="I69" s="28"/>
      <c r="J69" s="28"/>
      <c r="K69" s="28"/>
      <c r="L69" s="28"/>
      <c r="M69" s="28"/>
      <c r="N69" s="28"/>
      <c r="O69" s="28"/>
      <c r="P69" s="28">
        <f t="shared" ref="P69:P70" si="21">F69-N69-Q69</f>
        <v>0</v>
      </c>
      <c r="Q69" s="28"/>
      <c r="R69" s="38"/>
    </row>
    <row r="70" spans="2:20" s="1" customFormat="1" ht="15" hidden="1" customHeight="1" x14ac:dyDescent="0.25">
      <c r="B70" s="164"/>
      <c r="C70" s="70"/>
      <c r="D70" s="41"/>
      <c r="E70" s="102"/>
      <c r="F70" s="28"/>
      <c r="G70" s="103"/>
      <c r="H70" s="102"/>
      <c r="I70" s="28"/>
      <c r="J70" s="28"/>
      <c r="K70" s="28"/>
      <c r="L70" s="28"/>
      <c r="M70" s="28"/>
      <c r="N70" s="28"/>
      <c r="O70" s="28"/>
      <c r="P70" s="28">
        <f t="shared" si="21"/>
        <v>0</v>
      </c>
      <c r="Q70" s="28"/>
      <c r="R70" s="38"/>
    </row>
    <row r="71" spans="2:20" s="1" customFormat="1" x14ac:dyDescent="0.25">
      <c r="B71" s="165"/>
      <c r="C71" s="15" t="s">
        <v>5</v>
      </c>
      <c r="D71" s="46"/>
      <c r="E71" s="111"/>
      <c r="F71" s="29">
        <f>SUM(F64:F70)</f>
        <v>13280.83</v>
      </c>
      <c r="G71" s="29"/>
      <c r="H71" s="29"/>
      <c r="I71" s="29">
        <f t="shared" ref="I71:Q71" si="22">SUM(I64:I70)</f>
        <v>13280.83</v>
      </c>
      <c r="J71" s="29">
        <f t="shared" si="22"/>
        <v>4700.74</v>
      </c>
      <c r="K71" s="29"/>
      <c r="L71" s="29">
        <f t="shared" si="22"/>
        <v>0</v>
      </c>
      <c r="M71" s="29">
        <f t="shared" si="22"/>
        <v>8580.09</v>
      </c>
      <c r="N71" s="29"/>
      <c r="O71" s="29">
        <f t="shared" si="22"/>
        <v>0</v>
      </c>
      <c r="P71" s="29">
        <f t="shared" si="22"/>
        <v>4700.74</v>
      </c>
      <c r="Q71" s="29">
        <f t="shared" si="22"/>
        <v>8580.09</v>
      </c>
      <c r="R71" s="29">
        <f t="shared" ref="R71" si="23">SUM(R64:R67)</f>
        <v>0</v>
      </c>
    </row>
    <row r="72" spans="2:20" s="1" customFormat="1" ht="15" customHeight="1" x14ac:dyDescent="0.25">
      <c r="B72" s="163">
        <v>10</v>
      </c>
      <c r="C72" s="151" t="s">
        <v>6</v>
      </c>
      <c r="D72" s="47" t="s">
        <v>83</v>
      </c>
      <c r="E72" s="102">
        <v>44408</v>
      </c>
      <c r="F72" s="33">
        <v>41581.800000000003</v>
      </c>
      <c r="G72" s="103">
        <v>994</v>
      </c>
      <c r="H72" s="102">
        <v>44418</v>
      </c>
      <c r="I72" s="33">
        <v>41581.800000000003</v>
      </c>
      <c r="J72" s="33">
        <v>41581.800000000003</v>
      </c>
      <c r="K72" s="33"/>
      <c r="L72" s="53"/>
      <c r="M72" s="33"/>
      <c r="N72" s="53"/>
      <c r="O72" s="33"/>
      <c r="P72" s="28">
        <f t="shared" ref="P72:P81" si="24">F72-N72-Q72</f>
        <v>41581.800000000003</v>
      </c>
      <c r="Q72" s="33">
        <v>0</v>
      </c>
      <c r="R72" s="38"/>
      <c r="S72" s="79" t="s">
        <v>108</v>
      </c>
      <c r="T72" s="77">
        <v>39985.24</v>
      </c>
    </row>
    <row r="73" spans="2:20" s="1" customFormat="1" x14ac:dyDescent="0.25">
      <c r="B73" s="164"/>
      <c r="C73" s="152"/>
      <c r="D73" s="47" t="s">
        <v>84</v>
      </c>
      <c r="E73" s="102">
        <v>44408</v>
      </c>
      <c r="F73" s="33">
        <v>416.79</v>
      </c>
      <c r="G73" s="103">
        <v>993</v>
      </c>
      <c r="H73" s="102">
        <v>44418</v>
      </c>
      <c r="I73" s="33">
        <v>416.79</v>
      </c>
      <c r="J73" s="33">
        <v>416.79</v>
      </c>
      <c r="K73" s="33"/>
      <c r="L73" s="53"/>
      <c r="M73" s="33"/>
      <c r="N73" s="53"/>
      <c r="O73" s="33"/>
      <c r="P73" s="28">
        <f t="shared" si="24"/>
        <v>416.79</v>
      </c>
      <c r="Q73" s="33">
        <v>0</v>
      </c>
      <c r="R73" s="38"/>
      <c r="S73" s="79" t="s">
        <v>105</v>
      </c>
      <c r="T73" s="77">
        <v>480.88</v>
      </c>
    </row>
    <row r="74" spans="2:20" s="1" customFormat="1" x14ac:dyDescent="0.25">
      <c r="B74" s="164"/>
      <c r="C74" s="152"/>
      <c r="D74" s="47" t="s">
        <v>85</v>
      </c>
      <c r="E74" s="102">
        <v>44408</v>
      </c>
      <c r="F74" s="33">
        <v>577.08000000000004</v>
      </c>
      <c r="G74" s="103">
        <v>992</v>
      </c>
      <c r="H74" s="102">
        <v>44418</v>
      </c>
      <c r="I74" s="33">
        <v>577.08000000000004</v>
      </c>
      <c r="J74" s="33">
        <v>577.08000000000004</v>
      </c>
      <c r="K74" s="33"/>
      <c r="L74" s="53"/>
      <c r="M74" s="33"/>
      <c r="N74" s="53"/>
      <c r="O74" s="33"/>
      <c r="P74" s="28">
        <f t="shared" si="24"/>
        <v>577.08000000000004</v>
      </c>
      <c r="Q74" s="33">
        <v>0</v>
      </c>
      <c r="R74" s="38"/>
      <c r="S74" s="79" t="s">
        <v>107</v>
      </c>
      <c r="T74" s="77">
        <v>577.08000000000004</v>
      </c>
    </row>
    <row r="75" spans="2:20" s="1" customFormat="1" x14ac:dyDescent="0.25">
      <c r="B75" s="164"/>
      <c r="C75" s="70"/>
      <c r="D75" s="47" t="s">
        <v>86</v>
      </c>
      <c r="E75" s="102">
        <v>44408</v>
      </c>
      <c r="F75" s="33">
        <v>769.44</v>
      </c>
      <c r="G75" s="103">
        <v>991</v>
      </c>
      <c r="H75" s="102">
        <v>44418</v>
      </c>
      <c r="I75" s="33">
        <v>769.44</v>
      </c>
      <c r="J75" s="33">
        <v>769.44</v>
      </c>
      <c r="K75" s="33"/>
      <c r="L75" s="53"/>
      <c r="M75" s="33"/>
      <c r="N75" s="53"/>
      <c r="O75" s="33"/>
      <c r="P75" s="28">
        <f t="shared" si="24"/>
        <v>769.44</v>
      </c>
      <c r="Q75" s="33">
        <v>0</v>
      </c>
      <c r="R75" s="38"/>
      <c r="S75" s="79" t="s">
        <v>104</v>
      </c>
      <c r="T75" s="77">
        <v>250.07</v>
      </c>
    </row>
    <row r="76" spans="2:20" s="1" customFormat="1" x14ac:dyDescent="0.25">
      <c r="B76" s="164"/>
      <c r="C76" s="70"/>
      <c r="D76" s="47" t="s">
        <v>87</v>
      </c>
      <c r="E76" s="102">
        <v>44408</v>
      </c>
      <c r="F76" s="33">
        <v>115.42</v>
      </c>
      <c r="G76" s="103">
        <v>990</v>
      </c>
      <c r="H76" s="102">
        <v>44418</v>
      </c>
      <c r="I76" s="33">
        <v>115.42</v>
      </c>
      <c r="J76" s="33">
        <v>115.42</v>
      </c>
      <c r="K76" s="33"/>
      <c r="L76" s="53"/>
      <c r="M76" s="33"/>
      <c r="N76" s="53"/>
      <c r="O76" s="33"/>
      <c r="P76" s="28">
        <f t="shared" si="24"/>
        <v>115.42</v>
      </c>
      <c r="Q76" s="33">
        <v>0</v>
      </c>
      <c r="R76" s="38"/>
      <c r="S76" s="79" t="s">
        <v>106</v>
      </c>
      <c r="T76" s="77">
        <v>577.08000000000004</v>
      </c>
    </row>
    <row r="77" spans="2:20" s="1" customFormat="1" x14ac:dyDescent="0.25">
      <c r="B77" s="164"/>
      <c r="C77" s="70"/>
      <c r="D77" s="47" t="s">
        <v>88</v>
      </c>
      <c r="E77" s="102">
        <v>44408</v>
      </c>
      <c r="F77" s="33">
        <v>25.65</v>
      </c>
      <c r="G77" s="103">
        <v>989</v>
      </c>
      <c r="H77" s="102">
        <v>44418</v>
      </c>
      <c r="I77" s="33">
        <v>25.65</v>
      </c>
      <c r="J77" s="33">
        <v>25.65</v>
      </c>
      <c r="K77" s="33"/>
      <c r="L77" s="53"/>
      <c r="M77" s="33"/>
      <c r="N77" s="53"/>
      <c r="O77" s="33"/>
      <c r="P77" s="28">
        <f t="shared" si="24"/>
        <v>25.65</v>
      </c>
      <c r="Q77" s="33">
        <v>0</v>
      </c>
      <c r="R77" s="38"/>
    </row>
    <row r="78" spans="2:20" s="1" customFormat="1" x14ac:dyDescent="0.25">
      <c r="B78" s="164"/>
      <c r="C78" s="70"/>
      <c r="D78" s="47" t="s">
        <v>89</v>
      </c>
      <c r="E78" s="102">
        <v>44408</v>
      </c>
      <c r="F78" s="33">
        <v>807.91</v>
      </c>
      <c r="G78" s="103">
        <v>988</v>
      </c>
      <c r="H78" s="102">
        <v>44418</v>
      </c>
      <c r="I78" s="33">
        <v>807.91</v>
      </c>
      <c r="J78" s="33">
        <v>807.91</v>
      </c>
      <c r="K78" s="33"/>
      <c r="L78" s="53"/>
      <c r="M78" s="33"/>
      <c r="N78" s="53"/>
      <c r="O78" s="33"/>
      <c r="P78" s="28">
        <f t="shared" si="24"/>
        <v>807.91</v>
      </c>
      <c r="Q78" s="33">
        <v>0</v>
      </c>
      <c r="R78" s="38"/>
    </row>
    <row r="79" spans="2:20" s="1" customFormat="1" x14ac:dyDescent="0.25">
      <c r="B79" s="164"/>
      <c r="C79" s="70"/>
      <c r="D79" s="47" t="s">
        <v>90</v>
      </c>
      <c r="E79" s="102">
        <v>44408</v>
      </c>
      <c r="F79" s="33">
        <v>102.6</v>
      </c>
      <c r="G79" s="103">
        <v>986</v>
      </c>
      <c r="H79" s="102">
        <v>44418</v>
      </c>
      <c r="I79" s="33">
        <v>102.6</v>
      </c>
      <c r="J79" s="33">
        <v>102.6</v>
      </c>
      <c r="K79" s="33"/>
      <c r="L79" s="53"/>
      <c r="M79" s="33"/>
      <c r="N79" s="53"/>
      <c r="O79" s="33"/>
      <c r="P79" s="28">
        <f t="shared" si="24"/>
        <v>102.6</v>
      </c>
      <c r="Q79" s="33">
        <v>0</v>
      </c>
      <c r="R79" s="38"/>
    </row>
    <row r="80" spans="2:20" s="1" customFormat="1" x14ac:dyDescent="0.25">
      <c r="B80" s="164"/>
      <c r="C80" s="70"/>
      <c r="D80" s="47" t="s">
        <v>91</v>
      </c>
      <c r="E80" s="102">
        <v>44408</v>
      </c>
      <c r="F80" s="33">
        <v>192.36</v>
      </c>
      <c r="G80" s="103">
        <v>987</v>
      </c>
      <c r="H80" s="102">
        <v>44418</v>
      </c>
      <c r="I80" s="33">
        <v>192.36</v>
      </c>
      <c r="J80" s="33">
        <v>192.36</v>
      </c>
      <c r="K80" s="33"/>
      <c r="L80" s="53"/>
      <c r="M80" s="33"/>
      <c r="N80" s="53"/>
      <c r="O80" s="33"/>
      <c r="P80" s="28">
        <f t="shared" si="24"/>
        <v>192.36</v>
      </c>
      <c r="Q80" s="33">
        <v>0</v>
      </c>
      <c r="R80" s="38"/>
    </row>
    <row r="81" spans="2:20" s="1" customFormat="1" x14ac:dyDescent="0.25">
      <c r="B81" s="164"/>
      <c r="C81" s="70"/>
      <c r="D81" s="47" t="s">
        <v>92</v>
      </c>
      <c r="E81" s="102">
        <v>44408</v>
      </c>
      <c r="F81" s="33">
        <v>724.56</v>
      </c>
      <c r="G81" s="103">
        <v>985</v>
      </c>
      <c r="H81" s="102">
        <v>44418</v>
      </c>
      <c r="I81" s="33">
        <v>724.56</v>
      </c>
      <c r="J81" s="33">
        <v>724.56</v>
      </c>
      <c r="K81" s="33"/>
      <c r="L81" s="53"/>
      <c r="M81" s="33"/>
      <c r="N81" s="53"/>
      <c r="O81" s="33"/>
      <c r="P81" s="28">
        <f t="shared" si="24"/>
        <v>724.56</v>
      </c>
      <c r="Q81" s="33">
        <v>0</v>
      </c>
      <c r="R81" s="38"/>
    </row>
    <row r="82" spans="2:20" s="1" customFormat="1" x14ac:dyDescent="0.25">
      <c r="B82" s="164"/>
      <c r="C82" s="70"/>
      <c r="D82" s="47" t="s">
        <v>104</v>
      </c>
      <c r="E82" s="102">
        <v>44439</v>
      </c>
      <c r="F82" s="33">
        <v>250.07</v>
      </c>
      <c r="G82" s="103">
        <v>1040</v>
      </c>
      <c r="H82" s="102">
        <v>44448</v>
      </c>
      <c r="I82" s="33">
        <v>250.07</v>
      </c>
      <c r="J82" s="33"/>
      <c r="K82" s="33"/>
      <c r="L82" s="53"/>
      <c r="M82" s="33">
        <v>250.07</v>
      </c>
      <c r="N82" s="53"/>
      <c r="O82" s="33"/>
      <c r="P82" s="28">
        <f t="shared" ref="P82:P87" si="25">F82-N82-Q82</f>
        <v>0</v>
      </c>
      <c r="Q82" s="33">
        <v>250.07</v>
      </c>
      <c r="R82" s="38"/>
    </row>
    <row r="83" spans="2:20" s="1" customFormat="1" x14ac:dyDescent="0.25">
      <c r="B83" s="164"/>
      <c r="C83" s="70"/>
      <c r="D83" s="47" t="s">
        <v>105</v>
      </c>
      <c r="E83" s="102">
        <v>44439</v>
      </c>
      <c r="F83" s="33">
        <v>480.88</v>
      </c>
      <c r="G83" s="103">
        <v>1041</v>
      </c>
      <c r="H83" s="102">
        <v>44448</v>
      </c>
      <c r="I83" s="33">
        <v>480.88</v>
      </c>
      <c r="J83" s="33"/>
      <c r="K83" s="33"/>
      <c r="L83" s="53"/>
      <c r="M83" s="33">
        <v>480.88</v>
      </c>
      <c r="N83" s="53"/>
      <c r="O83" s="33"/>
      <c r="P83" s="28">
        <f t="shared" si="25"/>
        <v>0</v>
      </c>
      <c r="Q83" s="33">
        <v>480.88</v>
      </c>
      <c r="R83" s="38"/>
    </row>
    <row r="84" spans="2:20" s="1" customFormat="1" x14ac:dyDescent="0.25">
      <c r="B84" s="164"/>
      <c r="C84" s="70"/>
      <c r="D84" s="47" t="s">
        <v>106</v>
      </c>
      <c r="E84" s="102">
        <v>44439</v>
      </c>
      <c r="F84" s="33">
        <v>577.08000000000004</v>
      </c>
      <c r="G84" s="103">
        <v>1042</v>
      </c>
      <c r="H84" s="102">
        <v>44448</v>
      </c>
      <c r="I84" s="33">
        <v>577.08000000000004</v>
      </c>
      <c r="J84" s="33"/>
      <c r="K84" s="33"/>
      <c r="L84" s="53"/>
      <c r="M84" s="33">
        <v>577.08000000000004</v>
      </c>
      <c r="N84" s="53"/>
      <c r="O84" s="33"/>
      <c r="P84" s="28">
        <f t="shared" si="25"/>
        <v>0</v>
      </c>
      <c r="Q84" s="33">
        <v>577.08000000000004</v>
      </c>
      <c r="R84" s="38"/>
    </row>
    <row r="85" spans="2:20" s="1" customFormat="1" x14ac:dyDescent="0.25">
      <c r="B85" s="164"/>
      <c r="C85" s="70"/>
      <c r="D85" s="47" t="s">
        <v>107</v>
      </c>
      <c r="E85" s="102">
        <v>44439</v>
      </c>
      <c r="F85" s="33">
        <v>577.08000000000004</v>
      </c>
      <c r="G85" s="103">
        <v>1043</v>
      </c>
      <c r="H85" s="102">
        <v>44448</v>
      </c>
      <c r="I85" s="33">
        <v>577.08000000000004</v>
      </c>
      <c r="J85" s="33"/>
      <c r="K85" s="33"/>
      <c r="L85" s="53"/>
      <c r="M85" s="33">
        <v>577.08000000000004</v>
      </c>
      <c r="N85" s="53"/>
      <c r="O85" s="33"/>
      <c r="P85" s="28">
        <f t="shared" ref="P85:P86" si="26">F85-N85-Q85</f>
        <v>0</v>
      </c>
      <c r="Q85" s="33">
        <v>577.08000000000004</v>
      </c>
      <c r="R85" s="38"/>
    </row>
    <row r="86" spans="2:20" s="1" customFormat="1" x14ac:dyDescent="0.25">
      <c r="B86" s="164"/>
      <c r="C86" s="70"/>
      <c r="D86" s="47" t="s">
        <v>108</v>
      </c>
      <c r="E86" s="102">
        <v>44439</v>
      </c>
      <c r="F86" s="33">
        <v>39985.24</v>
      </c>
      <c r="G86" s="103">
        <v>1044</v>
      </c>
      <c r="H86" s="102">
        <v>44448</v>
      </c>
      <c r="I86" s="33">
        <v>39985.24</v>
      </c>
      <c r="J86" s="33"/>
      <c r="K86" s="33"/>
      <c r="L86" s="53"/>
      <c r="M86" s="33">
        <v>39985.24</v>
      </c>
      <c r="N86" s="53"/>
      <c r="O86" s="33"/>
      <c r="P86" s="28">
        <f t="shared" si="26"/>
        <v>0</v>
      </c>
      <c r="Q86" s="33">
        <v>39985.24</v>
      </c>
      <c r="R86" s="38"/>
    </row>
    <row r="87" spans="2:20" s="1" customFormat="1" x14ac:dyDescent="0.25">
      <c r="B87" s="164"/>
      <c r="C87" s="70"/>
      <c r="D87" s="47"/>
      <c r="E87" s="102"/>
      <c r="F87" s="33"/>
      <c r="G87" s="103"/>
      <c r="H87" s="102"/>
      <c r="I87" s="33"/>
      <c r="J87" s="33"/>
      <c r="K87" s="33"/>
      <c r="L87" s="53"/>
      <c r="M87" s="33"/>
      <c r="N87" s="53"/>
      <c r="O87" s="33"/>
      <c r="P87" s="28">
        <f t="shared" si="25"/>
        <v>0</v>
      </c>
      <c r="Q87" s="33"/>
      <c r="R87" s="38"/>
    </row>
    <row r="88" spans="2:20" s="1" customFormat="1" x14ac:dyDescent="0.25">
      <c r="B88" s="165"/>
      <c r="C88" s="15" t="s">
        <v>5</v>
      </c>
      <c r="D88" s="41"/>
      <c r="E88" s="109"/>
      <c r="F88" s="29">
        <f>SUM(F72:F87)</f>
        <v>87183.96</v>
      </c>
      <c r="G88" s="29"/>
      <c r="H88" s="29"/>
      <c r="I88" s="29">
        <f t="shared" ref="I88:Q88" si="27">SUM(I72:I87)</f>
        <v>87183.96</v>
      </c>
      <c r="J88" s="29">
        <f t="shared" si="27"/>
        <v>45313.610000000008</v>
      </c>
      <c r="K88" s="29"/>
      <c r="L88" s="29">
        <f t="shared" si="27"/>
        <v>0</v>
      </c>
      <c r="M88" s="29">
        <f t="shared" si="27"/>
        <v>41870.35</v>
      </c>
      <c r="N88" s="29">
        <f t="shared" si="27"/>
        <v>0</v>
      </c>
      <c r="O88" s="29">
        <f t="shared" si="27"/>
        <v>0</v>
      </c>
      <c r="P88" s="29">
        <f t="shared" si="27"/>
        <v>45313.610000000008</v>
      </c>
      <c r="Q88" s="29">
        <f t="shared" si="27"/>
        <v>41870.35</v>
      </c>
      <c r="R88" s="112"/>
    </row>
    <row r="89" spans="2:20" s="1" customFormat="1" ht="16.5" customHeight="1" x14ac:dyDescent="0.25">
      <c r="B89" s="160">
        <v>11</v>
      </c>
      <c r="C89" s="149" t="s">
        <v>48</v>
      </c>
      <c r="D89" s="48">
        <v>58</v>
      </c>
      <c r="E89" s="102">
        <v>44408</v>
      </c>
      <c r="F89" s="31">
        <v>3327.97</v>
      </c>
      <c r="G89" s="104">
        <v>984</v>
      </c>
      <c r="H89" s="102">
        <v>44418</v>
      </c>
      <c r="I89" s="31">
        <v>3327.97</v>
      </c>
      <c r="J89" s="31">
        <v>3327.97</v>
      </c>
      <c r="K89" s="31"/>
      <c r="L89" s="48"/>
      <c r="N89" s="48"/>
      <c r="O89" s="48"/>
      <c r="P89" s="28">
        <f t="shared" ref="P89" si="28">F89-N89-Q89</f>
        <v>3327.97</v>
      </c>
      <c r="Q89" s="31">
        <v>0</v>
      </c>
      <c r="R89" s="38"/>
    </row>
    <row r="90" spans="2:20" s="1" customFormat="1" x14ac:dyDescent="0.25">
      <c r="B90" s="161"/>
      <c r="C90" s="150"/>
      <c r="D90" s="48">
        <v>59</v>
      </c>
      <c r="E90" s="102">
        <v>44439</v>
      </c>
      <c r="F90" s="31">
        <v>3327.97</v>
      </c>
      <c r="G90" s="104">
        <v>1029</v>
      </c>
      <c r="H90" s="102">
        <v>44447</v>
      </c>
      <c r="I90" s="31">
        <v>3327.97</v>
      </c>
      <c r="J90" s="31"/>
      <c r="K90" s="31"/>
      <c r="L90" s="48"/>
      <c r="M90" s="31">
        <v>3327.97</v>
      </c>
      <c r="N90" s="48"/>
      <c r="O90" s="48"/>
      <c r="P90" s="28">
        <f t="shared" ref="P90:P92" si="29">F90-N90-Q90</f>
        <v>0</v>
      </c>
      <c r="Q90" s="31">
        <v>3327.97</v>
      </c>
      <c r="R90" s="38"/>
      <c r="S90" s="79" t="s">
        <v>138</v>
      </c>
      <c r="T90" s="77">
        <v>3327.97</v>
      </c>
    </row>
    <row r="91" spans="2:20" s="1" customFormat="1" x14ac:dyDescent="0.25">
      <c r="B91" s="162"/>
      <c r="C91" s="65" t="s">
        <v>5</v>
      </c>
      <c r="D91" s="41"/>
      <c r="E91" s="109"/>
      <c r="F91" s="29">
        <f t="shared" ref="F91" si="30">SUM(F89:F90)</f>
        <v>6655.94</v>
      </c>
      <c r="G91" s="110"/>
      <c r="H91" s="29"/>
      <c r="I91" s="29">
        <f t="shared" ref="I91:P91" si="31">SUM(I89:I90)</f>
        <v>6655.94</v>
      </c>
      <c r="J91" s="29">
        <f>SUM(J89:J90)</f>
        <v>3327.97</v>
      </c>
      <c r="K91" s="29"/>
      <c r="L91" s="29">
        <f t="shared" si="31"/>
        <v>0</v>
      </c>
      <c r="M91" s="29">
        <f t="shared" si="31"/>
        <v>3327.97</v>
      </c>
      <c r="N91" s="29">
        <f t="shared" si="31"/>
        <v>0</v>
      </c>
      <c r="O91" s="29">
        <f t="shared" si="31"/>
        <v>0</v>
      </c>
      <c r="P91" s="29">
        <f t="shared" si="31"/>
        <v>3327.97</v>
      </c>
      <c r="Q91" s="29">
        <f>SUM(Q89:Q90)</f>
        <v>3327.97</v>
      </c>
      <c r="R91" s="38"/>
    </row>
    <row r="92" spans="2:20" s="1" customFormat="1" ht="15.75" hidden="1" customHeight="1" x14ac:dyDescent="0.25">
      <c r="B92" s="160">
        <v>13</v>
      </c>
      <c r="C92" s="65" t="s">
        <v>70</v>
      </c>
      <c r="D92" s="49"/>
      <c r="E92" s="102"/>
      <c r="F92" s="34"/>
      <c r="G92" s="103"/>
      <c r="H92" s="102"/>
      <c r="I92" s="34"/>
      <c r="J92" s="34"/>
      <c r="K92" s="34"/>
      <c r="L92" s="29"/>
      <c r="M92" s="34"/>
      <c r="N92" s="29"/>
      <c r="O92" s="29"/>
      <c r="P92" s="28">
        <f t="shared" si="29"/>
        <v>0</v>
      </c>
      <c r="Q92" s="34">
        <v>0</v>
      </c>
      <c r="R92" s="38"/>
    </row>
    <row r="93" spans="2:20" s="1" customFormat="1" hidden="1" x14ac:dyDescent="0.25">
      <c r="B93" s="161"/>
      <c r="C93" s="66" t="s">
        <v>71</v>
      </c>
      <c r="D93" s="49"/>
      <c r="E93" s="102"/>
      <c r="F93" s="34"/>
      <c r="G93" s="103"/>
      <c r="H93" s="102"/>
      <c r="I93" s="34"/>
      <c r="J93" s="34"/>
      <c r="K93" s="34"/>
      <c r="L93" s="29"/>
      <c r="M93" s="34"/>
      <c r="N93" s="29"/>
      <c r="O93" s="29"/>
      <c r="P93" s="28"/>
      <c r="Q93" s="34"/>
      <c r="R93" s="38"/>
    </row>
    <row r="94" spans="2:20" s="1" customFormat="1" hidden="1" x14ac:dyDescent="0.25">
      <c r="B94" s="162"/>
      <c r="C94" s="66" t="s">
        <v>5</v>
      </c>
      <c r="D94" s="39"/>
      <c r="E94" s="109"/>
      <c r="F94" s="29">
        <f>SUM(F92:F93)</f>
        <v>0</v>
      </c>
      <c r="G94" s="110"/>
      <c r="H94" s="29"/>
      <c r="I94" s="29">
        <f t="shared" ref="I94:Q94" si="32">SUM(I92:I93)</f>
        <v>0</v>
      </c>
      <c r="J94" s="29">
        <f t="shared" si="32"/>
        <v>0</v>
      </c>
      <c r="K94" s="29"/>
      <c r="L94" s="29">
        <f t="shared" si="32"/>
        <v>0</v>
      </c>
      <c r="M94" s="29">
        <f t="shared" si="32"/>
        <v>0</v>
      </c>
      <c r="N94" s="29">
        <f t="shared" si="32"/>
        <v>0</v>
      </c>
      <c r="O94" s="29">
        <f t="shared" si="32"/>
        <v>0</v>
      </c>
      <c r="P94" s="29">
        <f t="shared" si="32"/>
        <v>0</v>
      </c>
      <c r="Q94" s="29">
        <f t="shared" si="32"/>
        <v>0</v>
      </c>
      <c r="R94" s="38"/>
    </row>
    <row r="95" spans="2:20" s="1" customFormat="1" ht="15" hidden="1" customHeight="1" x14ac:dyDescent="0.25">
      <c r="B95" s="160">
        <v>12</v>
      </c>
      <c r="C95" s="149" t="s">
        <v>73</v>
      </c>
      <c r="D95" s="39"/>
      <c r="E95" s="102"/>
      <c r="F95" s="34"/>
      <c r="G95" s="103"/>
      <c r="H95" s="102"/>
      <c r="I95" s="34"/>
      <c r="J95" s="34"/>
      <c r="K95" s="34"/>
      <c r="L95" s="29"/>
      <c r="M95" s="34"/>
      <c r="N95" s="29"/>
      <c r="O95" s="29"/>
      <c r="P95" s="28">
        <f t="shared" ref="P95:P97" si="33">F95-N95-Q95</f>
        <v>0</v>
      </c>
      <c r="Q95" s="34">
        <v>0</v>
      </c>
      <c r="R95" s="38"/>
    </row>
    <row r="96" spans="2:20" s="1" customFormat="1" ht="16.5" hidden="1" customHeight="1" x14ac:dyDescent="0.25">
      <c r="B96" s="161"/>
      <c r="C96" s="159"/>
      <c r="D96" s="39"/>
      <c r="E96" s="102"/>
      <c r="F96" s="34"/>
      <c r="G96" s="104"/>
      <c r="H96" s="102"/>
      <c r="I96" s="34"/>
      <c r="J96" s="34"/>
      <c r="K96" s="34"/>
      <c r="L96" s="29"/>
      <c r="M96" s="34"/>
      <c r="N96" s="29"/>
      <c r="O96" s="29"/>
      <c r="P96" s="28">
        <f t="shared" si="33"/>
        <v>0</v>
      </c>
      <c r="Q96" s="34">
        <v>0</v>
      </c>
      <c r="R96" s="38"/>
    </row>
    <row r="97" spans="2:20" s="1" customFormat="1" ht="16.5" hidden="1" customHeight="1" x14ac:dyDescent="0.25">
      <c r="B97" s="161"/>
      <c r="C97" s="150"/>
      <c r="D97" s="39"/>
      <c r="E97" s="102"/>
      <c r="F97" s="34"/>
      <c r="G97" s="104"/>
      <c r="H97" s="102"/>
      <c r="I97" s="34"/>
      <c r="J97" s="34"/>
      <c r="K97" s="34"/>
      <c r="L97" s="29"/>
      <c r="M97" s="34"/>
      <c r="N97" s="29"/>
      <c r="O97" s="29"/>
      <c r="P97" s="28">
        <f t="shared" si="33"/>
        <v>0</v>
      </c>
      <c r="Q97" s="34">
        <v>0</v>
      </c>
      <c r="R97" s="38"/>
    </row>
    <row r="98" spans="2:20" s="1" customFormat="1" hidden="1" x14ac:dyDescent="0.25">
      <c r="B98" s="162"/>
      <c r="C98" s="15" t="s">
        <v>5</v>
      </c>
      <c r="D98" s="39"/>
      <c r="E98" s="109"/>
      <c r="F98" s="29">
        <f>SUM(F95:F97)</f>
        <v>0</v>
      </c>
      <c r="G98" s="29"/>
      <c r="H98" s="29"/>
      <c r="I98" s="29">
        <f t="shared" ref="I98:Q98" si="34">SUM(I95:I97)</f>
        <v>0</v>
      </c>
      <c r="J98" s="29">
        <f t="shared" si="34"/>
        <v>0</v>
      </c>
      <c r="K98" s="29"/>
      <c r="L98" s="29">
        <f t="shared" si="34"/>
        <v>0</v>
      </c>
      <c r="M98" s="29">
        <f t="shared" si="34"/>
        <v>0</v>
      </c>
      <c r="N98" s="29">
        <f t="shared" si="34"/>
        <v>0</v>
      </c>
      <c r="O98" s="29">
        <f t="shared" si="34"/>
        <v>0</v>
      </c>
      <c r="P98" s="29">
        <f t="shared" si="34"/>
        <v>0</v>
      </c>
      <c r="Q98" s="29">
        <f t="shared" si="34"/>
        <v>0</v>
      </c>
      <c r="R98" s="38"/>
    </row>
    <row r="99" spans="2:20" s="1" customFormat="1" ht="15" hidden="1" customHeight="1" x14ac:dyDescent="0.25">
      <c r="B99" s="160">
        <v>15</v>
      </c>
      <c r="C99" s="65" t="s">
        <v>75</v>
      </c>
      <c r="D99" s="39"/>
      <c r="E99" s="102"/>
      <c r="F99" s="28"/>
      <c r="G99" s="103"/>
      <c r="H99" s="102"/>
      <c r="I99" s="28"/>
      <c r="J99" s="28"/>
      <c r="K99" s="28"/>
      <c r="L99" s="48"/>
      <c r="M99" s="28"/>
      <c r="N99" s="28"/>
      <c r="O99" s="48"/>
      <c r="P99" s="7">
        <f>F99-N99-Q99</f>
        <v>0</v>
      </c>
      <c r="Q99" s="28">
        <v>0</v>
      </c>
      <c r="R99" s="38"/>
    </row>
    <row r="100" spans="2:20" s="1" customFormat="1" hidden="1" x14ac:dyDescent="0.25">
      <c r="B100" s="162"/>
      <c r="C100" s="15" t="s">
        <v>5</v>
      </c>
      <c r="D100" s="39"/>
      <c r="E100" s="113"/>
      <c r="F100" s="29">
        <f>SUM(F99:F99)</f>
        <v>0</v>
      </c>
      <c r="G100" s="29"/>
      <c r="H100" s="29"/>
      <c r="I100" s="29">
        <f t="shared" ref="I100:Q100" si="35">SUM(I99:I99)</f>
        <v>0</v>
      </c>
      <c r="J100" s="29">
        <f t="shared" si="35"/>
        <v>0</v>
      </c>
      <c r="K100" s="29"/>
      <c r="L100" s="29">
        <f t="shared" si="35"/>
        <v>0</v>
      </c>
      <c r="M100" s="29">
        <f t="shared" si="35"/>
        <v>0</v>
      </c>
      <c r="N100" s="29">
        <f t="shared" si="35"/>
        <v>0</v>
      </c>
      <c r="O100" s="29">
        <f t="shared" si="35"/>
        <v>0</v>
      </c>
      <c r="P100" s="29">
        <f t="shared" si="35"/>
        <v>0</v>
      </c>
      <c r="Q100" s="29">
        <f t="shared" si="35"/>
        <v>0</v>
      </c>
      <c r="R100" s="38"/>
    </row>
    <row r="101" spans="2:20" s="1" customFormat="1" hidden="1" x14ac:dyDescent="0.25">
      <c r="B101" s="160">
        <v>13</v>
      </c>
      <c r="C101" s="65" t="s">
        <v>30</v>
      </c>
      <c r="D101" s="39"/>
      <c r="E101" s="102"/>
      <c r="F101" s="34"/>
      <c r="G101" s="105"/>
      <c r="H101" s="102"/>
      <c r="I101" s="34"/>
      <c r="J101" s="34"/>
      <c r="K101" s="34"/>
      <c r="L101" s="34"/>
      <c r="M101" s="34"/>
      <c r="N101" s="34"/>
      <c r="O101" s="34"/>
      <c r="P101" s="7">
        <f>F101-N101-Q101</f>
        <v>0</v>
      </c>
      <c r="Q101" s="34">
        <v>0</v>
      </c>
      <c r="R101" s="38"/>
    </row>
    <row r="102" spans="2:20" s="1" customFormat="1" hidden="1" x14ac:dyDescent="0.25">
      <c r="B102" s="162"/>
      <c r="C102" s="65" t="s">
        <v>5</v>
      </c>
      <c r="D102" s="39"/>
      <c r="E102" s="113"/>
      <c r="F102" s="29">
        <f>SUM(F101:F101)</f>
        <v>0</v>
      </c>
      <c r="G102" s="110"/>
      <c r="H102" s="29"/>
      <c r="I102" s="29">
        <f t="shared" ref="I102:Q102" si="36">SUM(I101:I101)</f>
        <v>0</v>
      </c>
      <c r="J102" s="29">
        <f t="shared" si="36"/>
        <v>0</v>
      </c>
      <c r="K102" s="29"/>
      <c r="L102" s="29">
        <f t="shared" si="36"/>
        <v>0</v>
      </c>
      <c r="M102" s="29">
        <f t="shared" si="36"/>
        <v>0</v>
      </c>
      <c r="N102" s="29">
        <f t="shared" si="36"/>
        <v>0</v>
      </c>
      <c r="O102" s="29">
        <f t="shared" si="36"/>
        <v>0</v>
      </c>
      <c r="P102" s="29">
        <f t="shared" si="36"/>
        <v>0</v>
      </c>
      <c r="Q102" s="29">
        <f t="shared" si="36"/>
        <v>0</v>
      </c>
      <c r="R102" s="38"/>
    </row>
    <row r="103" spans="2:20" s="1" customFormat="1" ht="15.75" customHeight="1" x14ac:dyDescent="0.25">
      <c r="B103" s="186">
        <v>12</v>
      </c>
      <c r="C103" s="153" t="s">
        <v>46</v>
      </c>
      <c r="D103" s="50">
        <v>1526</v>
      </c>
      <c r="E103" s="102">
        <v>44408</v>
      </c>
      <c r="F103" s="34">
        <v>1538.88</v>
      </c>
      <c r="G103" s="103">
        <v>1000</v>
      </c>
      <c r="H103" s="102">
        <v>44418</v>
      </c>
      <c r="I103" s="34">
        <v>1538.88</v>
      </c>
      <c r="J103" s="34">
        <v>1538.88</v>
      </c>
      <c r="K103" s="34"/>
      <c r="L103" s="34"/>
      <c r="M103" s="34"/>
      <c r="N103" s="34"/>
      <c r="O103" s="34"/>
      <c r="P103" s="7">
        <f t="shared" ref="P103" si="37">F103-N103-Q103</f>
        <v>1538.88</v>
      </c>
      <c r="Q103" s="34">
        <v>0</v>
      </c>
      <c r="R103" s="38"/>
    </row>
    <row r="104" spans="2:20" s="1" customFormat="1" ht="15.75" customHeight="1" x14ac:dyDescent="0.25">
      <c r="B104" s="187"/>
      <c r="C104" s="154"/>
      <c r="D104" s="50">
        <v>1613</v>
      </c>
      <c r="E104" s="102">
        <v>44439</v>
      </c>
      <c r="F104" s="34">
        <v>1538.88</v>
      </c>
      <c r="G104" s="103">
        <v>1055</v>
      </c>
      <c r="H104" s="102">
        <v>44452</v>
      </c>
      <c r="I104" s="34">
        <v>1538.88</v>
      </c>
      <c r="J104" s="34"/>
      <c r="K104" s="34"/>
      <c r="L104" s="34"/>
      <c r="M104" s="34">
        <v>1538.88</v>
      </c>
      <c r="N104" s="34"/>
      <c r="O104" s="34"/>
      <c r="P104" s="7">
        <f t="shared" ref="P104" si="38">F104-N104-Q104</f>
        <v>0</v>
      </c>
      <c r="Q104" s="34">
        <v>1538.88</v>
      </c>
      <c r="R104" s="38"/>
      <c r="S104" s="79" t="s">
        <v>140</v>
      </c>
      <c r="T104" s="77">
        <v>1538.88</v>
      </c>
    </row>
    <row r="105" spans="2:20" s="1" customFormat="1" ht="15.75" customHeight="1" x14ac:dyDescent="0.25">
      <c r="B105" s="69"/>
      <c r="C105" s="75"/>
      <c r="D105" s="50"/>
      <c r="E105" s="102"/>
      <c r="F105" s="29">
        <f>SUM(F103:F104)</f>
        <v>3077.76</v>
      </c>
      <c r="G105" s="114"/>
      <c r="H105" s="115"/>
      <c r="I105" s="29">
        <f t="shared" ref="I105:Q105" si="39">SUM(I103:I104)</f>
        <v>3077.76</v>
      </c>
      <c r="J105" s="29">
        <f t="shared" si="39"/>
        <v>1538.88</v>
      </c>
      <c r="K105" s="29"/>
      <c r="L105" s="29">
        <f t="shared" si="39"/>
        <v>0</v>
      </c>
      <c r="M105" s="29">
        <f t="shared" si="39"/>
        <v>1538.88</v>
      </c>
      <c r="N105" s="29">
        <f t="shared" si="39"/>
        <v>0</v>
      </c>
      <c r="O105" s="29">
        <f t="shared" si="39"/>
        <v>0</v>
      </c>
      <c r="P105" s="29">
        <f t="shared" si="39"/>
        <v>1538.88</v>
      </c>
      <c r="Q105" s="29">
        <f t="shared" si="39"/>
        <v>1538.88</v>
      </c>
      <c r="R105" s="38"/>
    </row>
    <row r="106" spans="2:20" s="1" customFormat="1" x14ac:dyDescent="0.25">
      <c r="B106" s="160">
        <v>13</v>
      </c>
      <c r="C106" s="155" t="s">
        <v>23</v>
      </c>
      <c r="D106" s="51" t="s">
        <v>80</v>
      </c>
      <c r="E106" s="102">
        <v>44408</v>
      </c>
      <c r="F106" s="31">
        <v>6169.84</v>
      </c>
      <c r="G106" s="103">
        <v>1002</v>
      </c>
      <c r="H106" s="102">
        <v>44418</v>
      </c>
      <c r="I106" s="31">
        <v>6169.84</v>
      </c>
      <c r="J106" s="31">
        <v>6169.84</v>
      </c>
      <c r="K106" s="31"/>
      <c r="L106" s="34"/>
      <c r="M106" s="31"/>
      <c r="N106" s="34"/>
      <c r="O106" s="34"/>
      <c r="P106" s="7">
        <f>F106-N106-Q106</f>
        <v>6169.84</v>
      </c>
      <c r="Q106" s="31">
        <v>0</v>
      </c>
      <c r="R106" s="116"/>
      <c r="S106" s="79" t="s">
        <v>122</v>
      </c>
      <c r="T106" s="77">
        <v>12072.94</v>
      </c>
    </row>
    <row r="107" spans="2:20" s="1" customFormat="1" x14ac:dyDescent="0.25">
      <c r="B107" s="161"/>
      <c r="C107" s="156"/>
      <c r="D107" s="51" t="s">
        <v>111</v>
      </c>
      <c r="E107" s="102">
        <v>44439</v>
      </c>
      <c r="F107" s="31">
        <v>12072.94</v>
      </c>
      <c r="G107" s="103">
        <v>1056</v>
      </c>
      <c r="H107" s="102">
        <v>44452</v>
      </c>
      <c r="I107" s="31">
        <v>12072.94</v>
      </c>
      <c r="J107" s="31"/>
      <c r="K107" s="31"/>
      <c r="L107" s="34"/>
      <c r="M107" s="31">
        <v>12072.94</v>
      </c>
      <c r="N107" s="34"/>
      <c r="O107" s="34"/>
      <c r="P107" s="7">
        <f>F107-N107-Q107</f>
        <v>0</v>
      </c>
      <c r="Q107" s="31">
        <v>12072.94</v>
      </c>
      <c r="R107" s="116"/>
    </row>
    <row r="108" spans="2:20" s="1" customFormat="1" x14ac:dyDescent="0.25">
      <c r="B108" s="162"/>
      <c r="C108" s="22" t="s">
        <v>5</v>
      </c>
      <c r="D108" s="39"/>
      <c r="E108" s="113"/>
      <c r="F108" s="29">
        <f>SUM(F106:F107)</f>
        <v>18242.78</v>
      </c>
      <c r="G108" s="110"/>
      <c r="H108" s="29"/>
      <c r="I108" s="29">
        <f t="shared" ref="I108:Q108" si="40">SUM(I106:I107)</f>
        <v>18242.78</v>
      </c>
      <c r="J108" s="29">
        <f t="shared" si="40"/>
        <v>6169.84</v>
      </c>
      <c r="K108" s="29"/>
      <c r="L108" s="29">
        <f t="shared" si="40"/>
        <v>0</v>
      </c>
      <c r="M108" s="29">
        <f t="shared" si="40"/>
        <v>12072.94</v>
      </c>
      <c r="N108" s="29">
        <f t="shared" si="40"/>
        <v>0</v>
      </c>
      <c r="O108" s="29">
        <f t="shared" si="40"/>
        <v>0</v>
      </c>
      <c r="P108" s="29">
        <f t="shared" si="40"/>
        <v>6169.84</v>
      </c>
      <c r="Q108" s="29">
        <f t="shared" si="40"/>
        <v>12072.94</v>
      </c>
      <c r="R108" s="38"/>
    </row>
    <row r="109" spans="2:20" s="1" customFormat="1" x14ac:dyDescent="0.25">
      <c r="B109" s="160">
        <v>14</v>
      </c>
      <c r="C109" s="65" t="s">
        <v>39</v>
      </c>
      <c r="D109" s="39">
        <v>1731</v>
      </c>
      <c r="E109" s="102">
        <v>44439</v>
      </c>
      <c r="F109" s="34">
        <v>314.06</v>
      </c>
      <c r="G109" s="104">
        <v>1028</v>
      </c>
      <c r="H109" s="102">
        <v>44447</v>
      </c>
      <c r="I109" s="34">
        <v>314.06</v>
      </c>
      <c r="J109" s="34"/>
      <c r="K109" s="34"/>
      <c r="L109" s="34"/>
      <c r="M109" s="34">
        <v>314.06</v>
      </c>
      <c r="N109" s="34"/>
      <c r="O109" s="34"/>
      <c r="P109" s="7">
        <f>F109-N109-Q109</f>
        <v>0</v>
      </c>
      <c r="Q109" s="34">
        <v>314.06</v>
      </c>
      <c r="R109" s="38"/>
      <c r="S109" s="79" t="s">
        <v>131</v>
      </c>
      <c r="T109" s="77">
        <v>314.06</v>
      </c>
    </row>
    <row r="110" spans="2:20" s="1" customFormat="1" x14ac:dyDescent="0.25">
      <c r="B110" s="162"/>
      <c r="C110" s="15" t="s">
        <v>5</v>
      </c>
      <c r="D110" s="39"/>
      <c r="E110" s="113"/>
      <c r="F110" s="29">
        <f>SUM(F109:F109)</f>
        <v>314.06</v>
      </c>
      <c r="G110" s="29"/>
      <c r="H110" s="29"/>
      <c r="I110" s="29">
        <f t="shared" ref="I110:Q110" si="41">SUM(I109:I109)</f>
        <v>314.06</v>
      </c>
      <c r="J110" s="29">
        <f t="shared" si="41"/>
        <v>0</v>
      </c>
      <c r="K110" s="29"/>
      <c r="L110" s="29">
        <f t="shared" si="41"/>
        <v>0</v>
      </c>
      <c r="M110" s="29">
        <f t="shared" si="41"/>
        <v>314.06</v>
      </c>
      <c r="N110" s="29">
        <f t="shared" si="41"/>
        <v>0</v>
      </c>
      <c r="O110" s="29">
        <f t="shared" si="41"/>
        <v>0</v>
      </c>
      <c r="P110" s="29">
        <f t="shared" si="41"/>
        <v>0</v>
      </c>
      <c r="Q110" s="29">
        <f t="shared" si="41"/>
        <v>314.06</v>
      </c>
      <c r="R110" s="38"/>
    </row>
    <row r="111" spans="2:20" s="1" customFormat="1" x14ac:dyDescent="0.25">
      <c r="B111" s="160">
        <v>15</v>
      </c>
      <c r="C111" s="149" t="s">
        <v>24</v>
      </c>
      <c r="D111" s="39">
        <v>21080</v>
      </c>
      <c r="E111" s="102">
        <v>44407</v>
      </c>
      <c r="F111" s="34">
        <v>409.26</v>
      </c>
      <c r="G111" s="108">
        <v>975</v>
      </c>
      <c r="H111" s="102">
        <v>44417</v>
      </c>
      <c r="I111" s="34">
        <v>409.26</v>
      </c>
      <c r="J111" s="34">
        <v>409.26</v>
      </c>
      <c r="K111" s="34"/>
      <c r="L111" s="34"/>
      <c r="M111" s="34"/>
      <c r="N111" s="34"/>
      <c r="O111" s="34"/>
      <c r="P111" s="7">
        <f>F111-N111-Q111</f>
        <v>409.26</v>
      </c>
      <c r="Q111" s="34">
        <v>0</v>
      </c>
      <c r="R111" s="38"/>
    </row>
    <row r="112" spans="2:20" s="1" customFormat="1" x14ac:dyDescent="0.25">
      <c r="B112" s="161"/>
      <c r="C112" s="150"/>
      <c r="D112" s="39"/>
      <c r="E112" s="102"/>
      <c r="F112" s="34"/>
      <c r="G112" s="108"/>
      <c r="H112" s="102"/>
      <c r="I112" s="34"/>
      <c r="J112" s="34"/>
      <c r="K112" s="34"/>
      <c r="L112" s="34"/>
      <c r="M112" s="34"/>
      <c r="N112" s="34"/>
      <c r="O112" s="34"/>
      <c r="P112" s="7"/>
      <c r="Q112" s="34"/>
      <c r="R112" s="38"/>
    </row>
    <row r="113" spans="2:20" s="1" customFormat="1" x14ac:dyDescent="0.25">
      <c r="B113" s="162"/>
      <c r="C113" s="15" t="s">
        <v>5</v>
      </c>
      <c r="D113" s="39"/>
      <c r="E113" s="113"/>
      <c r="F113" s="29">
        <f>SUM(F111:F112)</f>
        <v>409.26</v>
      </c>
      <c r="G113" s="29"/>
      <c r="H113" s="29"/>
      <c r="I113" s="29">
        <f t="shared" ref="I113:Q113" si="42">SUM(I111:I112)</f>
        <v>409.26</v>
      </c>
      <c r="J113" s="29">
        <f t="shared" si="42"/>
        <v>409.26</v>
      </c>
      <c r="K113" s="29"/>
      <c r="L113" s="29">
        <f t="shared" si="42"/>
        <v>0</v>
      </c>
      <c r="M113" s="29">
        <f t="shared" si="42"/>
        <v>0</v>
      </c>
      <c r="N113" s="29">
        <f t="shared" si="42"/>
        <v>0</v>
      </c>
      <c r="O113" s="29">
        <f t="shared" si="42"/>
        <v>0</v>
      </c>
      <c r="P113" s="29">
        <f t="shared" si="42"/>
        <v>409.26</v>
      </c>
      <c r="Q113" s="29">
        <f t="shared" si="42"/>
        <v>0</v>
      </c>
      <c r="R113" s="38"/>
    </row>
    <row r="114" spans="2:20" s="1" customFormat="1" ht="18" customHeight="1" x14ac:dyDescent="0.25">
      <c r="B114" s="160">
        <v>16</v>
      </c>
      <c r="C114" s="65" t="s">
        <v>36</v>
      </c>
      <c r="D114" s="39">
        <v>14000221</v>
      </c>
      <c r="E114" s="102">
        <v>44439</v>
      </c>
      <c r="F114" s="34">
        <v>1171.83</v>
      </c>
      <c r="G114" s="103">
        <v>1020</v>
      </c>
      <c r="H114" s="102">
        <v>44445</v>
      </c>
      <c r="I114" s="34">
        <v>1171.83</v>
      </c>
      <c r="J114" s="34"/>
      <c r="K114" s="34"/>
      <c r="L114" s="29"/>
      <c r="M114" s="34">
        <v>1171.83</v>
      </c>
      <c r="N114" s="29"/>
      <c r="O114" s="29"/>
      <c r="P114" s="7">
        <f>F114-N114-Q114</f>
        <v>0</v>
      </c>
      <c r="Q114" s="34">
        <v>1171.83</v>
      </c>
      <c r="R114" s="38"/>
      <c r="S114" s="79" t="s">
        <v>148</v>
      </c>
      <c r="T114" s="77">
        <v>1171.83</v>
      </c>
    </row>
    <row r="115" spans="2:20" s="1" customFormat="1" ht="15" customHeight="1" x14ac:dyDescent="0.25">
      <c r="B115" s="162"/>
      <c r="C115" s="15" t="s">
        <v>5</v>
      </c>
      <c r="D115" s="39"/>
      <c r="E115" s="113"/>
      <c r="F115" s="29">
        <f>SUM(F114:F114)</f>
        <v>1171.83</v>
      </c>
      <c r="G115" s="110"/>
      <c r="H115" s="29"/>
      <c r="I115" s="29">
        <f t="shared" ref="I115:Q115" si="43">SUM(I114:I114)</f>
        <v>1171.83</v>
      </c>
      <c r="J115" s="29">
        <f t="shared" si="43"/>
        <v>0</v>
      </c>
      <c r="K115" s="29"/>
      <c r="L115" s="29">
        <f t="shared" si="43"/>
        <v>0</v>
      </c>
      <c r="M115" s="29">
        <f t="shared" si="43"/>
        <v>1171.83</v>
      </c>
      <c r="N115" s="29">
        <f t="shared" si="43"/>
        <v>0</v>
      </c>
      <c r="O115" s="29">
        <f t="shared" si="43"/>
        <v>0</v>
      </c>
      <c r="P115" s="29">
        <f t="shared" si="43"/>
        <v>0</v>
      </c>
      <c r="Q115" s="29">
        <f t="shared" si="43"/>
        <v>1171.83</v>
      </c>
      <c r="R115" s="38"/>
    </row>
    <row r="116" spans="2:20" s="1" customFormat="1" x14ac:dyDescent="0.25">
      <c r="B116" s="160">
        <v>17</v>
      </c>
      <c r="C116" s="149" t="s">
        <v>25</v>
      </c>
      <c r="D116" s="52" t="s">
        <v>98</v>
      </c>
      <c r="E116" s="102">
        <v>44408</v>
      </c>
      <c r="F116" s="34">
        <v>672.76</v>
      </c>
      <c r="G116" s="105">
        <v>1014</v>
      </c>
      <c r="H116" s="102">
        <v>44419</v>
      </c>
      <c r="I116" s="34">
        <v>672.76</v>
      </c>
      <c r="J116" s="34">
        <v>672.76</v>
      </c>
      <c r="K116" s="34"/>
      <c r="L116" s="29"/>
      <c r="M116" s="34"/>
      <c r="N116" s="29"/>
      <c r="O116" s="29"/>
      <c r="P116" s="7">
        <f t="shared" ref="P116:P120" si="44">F116-N116-Q116</f>
        <v>0</v>
      </c>
      <c r="Q116" s="34">
        <v>672.76</v>
      </c>
      <c r="R116" s="38"/>
    </row>
    <row r="117" spans="2:20" s="1" customFormat="1" x14ac:dyDescent="0.25">
      <c r="B117" s="161"/>
      <c r="C117" s="150"/>
      <c r="D117" s="52" t="s">
        <v>109</v>
      </c>
      <c r="E117" s="102">
        <v>44439</v>
      </c>
      <c r="F117" s="34">
        <v>1479.03</v>
      </c>
      <c r="G117" s="103">
        <v>1045</v>
      </c>
      <c r="H117" s="102">
        <v>44449</v>
      </c>
      <c r="I117" s="34">
        <v>1479.03</v>
      </c>
      <c r="J117" s="34"/>
      <c r="K117" s="34"/>
      <c r="L117" s="29"/>
      <c r="M117" s="34">
        <v>1479.03</v>
      </c>
      <c r="N117" s="29"/>
      <c r="O117" s="29"/>
      <c r="P117" s="7">
        <f t="shared" si="44"/>
        <v>0</v>
      </c>
      <c r="Q117" s="34">
        <v>1479.03</v>
      </c>
      <c r="R117" s="38"/>
      <c r="S117" s="79" t="s">
        <v>145</v>
      </c>
      <c r="T117" s="77">
        <v>1479.03</v>
      </c>
    </row>
    <row r="118" spans="2:20" s="1" customFormat="1" x14ac:dyDescent="0.25">
      <c r="B118" s="162"/>
      <c r="C118" s="15" t="s">
        <v>5</v>
      </c>
      <c r="D118" s="39"/>
      <c r="E118" s="113"/>
      <c r="F118" s="29">
        <f>SUM(F116:F117)</f>
        <v>2151.79</v>
      </c>
      <c r="G118" s="29"/>
      <c r="H118" s="29"/>
      <c r="I118" s="29">
        <f t="shared" ref="I118:Q118" si="45">SUM(I116:I117)</f>
        <v>2151.79</v>
      </c>
      <c r="J118" s="29">
        <f t="shared" si="45"/>
        <v>672.76</v>
      </c>
      <c r="K118" s="29"/>
      <c r="L118" s="29">
        <f t="shared" si="45"/>
        <v>0</v>
      </c>
      <c r="M118" s="29">
        <f t="shared" si="45"/>
        <v>1479.03</v>
      </c>
      <c r="N118" s="29">
        <f t="shared" si="45"/>
        <v>0</v>
      </c>
      <c r="O118" s="29">
        <f t="shared" si="45"/>
        <v>0</v>
      </c>
      <c r="P118" s="29">
        <f t="shared" si="45"/>
        <v>0</v>
      </c>
      <c r="Q118" s="29">
        <f t="shared" si="45"/>
        <v>2151.79</v>
      </c>
      <c r="R118" s="38"/>
    </row>
    <row r="119" spans="2:20" s="1" customFormat="1" ht="17.25" customHeight="1" x14ac:dyDescent="0.25">
      <c r="B119" s="160">
        <v>18</v>
      </c>
      <c r="C119" s="149" t="s">
        <v>82</v>
      </c>
      <c r="D119" s="39">
        <v>523</v>
      </c>
      <c r="E119" s="102">
        <v>44407</v>
      </c>
      <c r="F119" s="30">
        <v>5012.58</v>
      </c>
      <c r="G119" s="103">
        <v>995</v>
      </c>
      <c r="H119" s="102">
        <v>44418</v>
      </c>
      <c r="I119" s="30">
        <v>5012.58</v>
      </c>
      <c r="J119" s="30">
        <v>5012.58</v>
      </c>
      <c r="K119" s="30"/>
      <c r="L119" s="29"/>
      <c r="M119" s="30"/>
      <c r="N119" s="29"/>
      <c r="O119" s="29"/>
      <c r="P119" s="7">
        <f t="shared" si="44"/>
        <v>5012.58</v>
      </c>
      <c r="Q119" s="30">
        <v>0</v>
      </c>
      <c r="R119" s="38"/>
    </row>
    <row r="120" spans="2:20" s="1" customFormat="1" ht="15" customHeight="1" x14ac:dyDescent="0.25">
      <c r="B120" s="161"/>
      <c r="C120" s="150"/>
      <c r="D120" s="39">
        <v>528</v>
      </c>
      <c r="E120" s="102">
        <v>44439</v>
      </c>
      <c r="F120" s="30">
        <v>12098.65</v>
      </c>
      <c r="G120" s="105">
        <v>1047</v>
      </c>
      <c r="H120" s="102">
        <v>44449</v>
      </c>
      <c r="I120" s="30">
        <v>12098.65</v>
      </c>
      <c r="J120" s="30"/>
      <c r="K120" s="30"/>
      <c r="L120" s="29"/>
      <c r="M120" s="30">
        <v>12098.65</v>
      </c>
      <c r="N120" s="29"/>
      <c r="O120" s="29"/>
      <c r="P120" s="7">
        <f t="shared" si="44"/>
        <v>0</v>
      </c>
      <c r="Q120" s="30">
        <v>12098.65</v>
      </c>
      <c r="R120" s="38"/>
      <c r="S120" s="79" t="s">
        <v>152</v>
      </c>
      <c r="T120" s="77">
        <v>12098.65</v>
      </c>
    </row>
    <row r="121" spans="2:20" s="1" customFormat="1" x14ac:dyDescent="0.25">
      <c r="B121" s="162"/>
      <c r="C121" s="15" t="s">
        <v>5</v>
      </c>
      <c r="D121" s="39"/>
      <c r="E121" s="113"/>
      <c r="F121" s="29">
        <f>SUM(F119:F120)</f>
        <v>17111.23</v>
      </c>
      <c r="G121" s="110"/>
      <c r="H121" s="29"/>
      <c r="I121" s="29">
        <f t="shared" ref="I121:Q121" si="46">SUM(I119:I120)</f>
        <v>17111.23</v>
      </c>
      <c r="J121" s="29">
        <f t="shared" si="46"/>
        <v>5012.58</v>
      </c>
      <c r="K121" s="29"/>
      <c r="L121" s="29">
        <f t="shared" si="46"/>
        <v>0</v>
      </c>
      <c r="M121" s="29">
        <f t="shared" si="46"/>
        <v>12098.65</v>
      </c>
      <c r="N121" s="29">
        <f t="shared" si="46"/>
        <v>0</v>
      </c>
      <c r="O121" s="29">
        <f t="shared" si="46"/>
        <v>0</v>
      </c>
      <c r="P121" s="29">
        <f t="shared" si="46"/>
        <v>5012.58</v>
      </c>
      <c r="Q121" s="29">
        <f t="shared" si="46"/>
        <v>12098.65</v>
      </c>
      <c r="R121" s="38"/>
    </row>
    <row r="122" spans="2:20" s="1" customFormat="1" ht="16.5" customHeight="1" x14ac:dyDescent="0.25">
      <c r="B122" s="160">
        <v>19</v>
      </c>
      <c r="C122" s="157" t="s">
        <v>35</v>
      </c>
      <c r="D122" s="39">
        <v>608</v>
      </c>
      <c r="E122" s="102">
        <v>44408</v>
      </c>
      <c r="F122" s="34">
        <v>2112.3200000000002</v>
      </c>
      <c r="G122" s="103">
        <v>996</v>
      </c>
      <c r="H122" s="102">
        <v>44418</v>
      </c>
      <c r="I122" s="34">
        <v>2112.3200000000002</v>
      </c>
      <c r="J122" s="34">
        <v>2112.3200000000002</v>
      </c>
      <c r="K122" s="34"/>
      <c r="L122" s="29"/>
      <c r="M122" s="34"/>
      <c r="N122" s="29"/>
      <c r="O122" s="29"/>
      <c r="P122" s="7">
        <f t="shared" ref="P122" si="47">F122-N122-Q122</f>
        <v>2112.3200000000002</v>
      </c>
      <c r="Q122" s="34">
        <v>0</v>
      </c>
      <c r="R122" s="38"/>
    </row>
    <row r="123" spans="2:20" s="1" customFormat="1" ht="16.5" customHeight="1" x14ac:dyDescent="0.25">
      <c r="B123" s="161"/>
      <c r="C123" s="158"/>
      <c r="D123" s="39">
        <v>622</v>
      </c>
      <c r="E123" s="102">
        <v>44439</v>
      </c>
      <c r="F123" s="34">
        <v>2112.3200000000002</v>
      </c>
      <c r="G123" s="103">
        <v>1030</v>
      </c>
      <c r="H123" s="102">
        <v>44448</v>
      </c>
      <c r="I123" s="34">
        <v>2112.3200000000002</v>
      </c>
      <c r="J123" s="34"/>
      <c r="K123" s="34"/>
      <c r="L123" s="29"/>
      <c r="M123" s="34">
        <v>2112.3200000000002</v>
      </c>
      <c r="N123" s="29"/>
      <c r="O123" s="29"/>
      <c r="P123" s="7">
        <f t="shared" ref="P123" si="48">F123-N123-Q123</f>
        <v>0</v>
      </c>
      <c r="Q123" s="34">
        <v>2112.3200000000002</v>
      </c>
      <c r="R123" s="38"/>
      <c r="S123" s="79" t="s">
        <v>149</v>
      </c>
      <c r="T123" s="80">
        <v>2112.3200000000002</v>
      </c>
    </row>
    <row r="124" spans="2:20" s="1" customFormat="1" x14ac:dyDescent="0.25">
      <c r="B124" s="162"/>
      <c r="C124" s="15" t="s">
        <v>5</v>
      </c>
      <c r="D124" s="39" t="s">
        <v>72</v>
      </c>
      <c r="E124" s="113"/>
      <c r="F124" s="29">
        <f>SUM(F122:F123)</f>
        <v>4224.6400000000003</v>
      </c>
      <c r="G124" s="29"/>
      <c r="H124" s="29"/>
      <c r="I124" s="29">
        <f t="shared" ref="I124:Q124" si="49">SUM(I122:I123)</f>
        <v>4224.6400000000003</v>
      </c>
      <c r="J124" s="29">
        <f t="shared" si="49"/>
        <v>2112.3200000000002</v>
      </c>
      <c r="K124" s="29"/>
      <c r="L124" s="29">
        <f t="shared" si="49"/>
        <v>0</v>
      </c>
      <c r="M124" s="29">
        <f t="shared" si="49"/>
        <v>2112.3200000000002</v>
      </c>
      <c r="N124" s="29">
        <f t="shared" si="49"/>
        <v>0</v>
      </c>
      <c r="O124" s="29">
        <f t="shared" si="49"/>
        <v>0</v>
      </c>
      <c r="P124" s="29">
        <f t="shared" si="49"/>
        <v>2112.3200000000002</v>
      </c>
      <c r="Q124" s="29">
        <f t="shared" si="49"/>
        <v>2112.3200000000002</v>
      </c>
      <c r="R124" s="29"/>
    </row>
    <row r="125" spans="2:20" s="1" customFormat="1" x14ac:dyDescent="0.25">
      <c r="B125" s="160">
        <v>20</v>
      </c>
      <c r="C125" s="149" t="s">
        <v>43</v>
      </c>
      <c r="D125" s="52" t="s">
        <v>93</v>
      </c>
      <c r="E125" s="102">
        <v>44407</v>
      </c>
      <c r="F125" s="7">
        <v>12209.26</v>
      </c>
      <c r="G125" s="103">
        <v>982</v>
      </c>
      <c r="H125" s="102">
        <v>44418</v>
      </c>
      <c r="I125" s="7">
        <v>12209.26</v>
      </c>
      <c r="J125" s="7">
        <v>12209.26</v>
      </c>
      <c r="K125" s="7"/>
      <c r="L125" s="39"/>
      <c r="M125" s="7"/>
      <c r="N125" s="39"/>
      <c r="O125" s="39"/>
      <c r="P125" s="7">
        <f t="shared" ref="P125" si="50">F125-N125-Q125</f>
        <v>12209.26</v>
      </c>
      <c r="Q125" s="7">
        <v>0</v>
      </c>
      <c r="R125" s="38"/>
      <c r="S125" s="79" t="s">
        <v>110</v>
      </c>
      <c r="T125" s="77">
        <v>4603.32</v>
      </c>
    </row>
    <row r="126" spans="2:20" s="1" customFormat="1" x14ac:dyDescent="0.25">
      <c r="B126" s="161"/>
      <c r="C126" s="150"/>
      <c r="D126" s="52" t="s">
        <v>110</v>
      </c>
      <c r="E126" s="102">
        <v>44439</v>
      </c>
      <c r="F126" s="7">
        <v>4603.32</v>
      </c>
      <c r="G126" s="103">
        <v>1054</v>
      </c>
      <c r="H126" s="102">
        <v>44452</v>
      </c>
      <c r="I126" s="7">
        <v>4603.32</v>
      </c>
      <c r="J126" s="7"/>
      <c r="K126" s="7"/>
      <c r="L126" s="39"/>
      <c r="M126" s="7">
        <v>4603.32</v>
      </c>
      <c r="N126" s="39"/>
      <c r="O126" s="39"/>
      <c r="P126" s="7">
        <f t="shared" ref="P126" si="51">F126-N126-Q126</f>
        <v>0</v>
      </c>
      <c r="Q126" s="7">
        <v>4603.32</v>
      </c>
      <c r="R126" s="38"/>
    </row>
    <row r="127" spans="2:20" s="1" customFormat="1" x14ac:dyDescent="0.25">
      <c r="B127" s="162"/>
      <c r="C127" s="15" t="s">
        <v>5</v>
      </c>
      <c r="D127" s="39"/>
      <c r="E127" s="117"/>
      <c r="F127" s="60">
        <f>SUM(F125:F126)</f>
        <v>16812.580000000002</v>
      </c>
      <c r="G127" s="118"/>
      <c r="H127" s="60"/>
      <c r="I127" s="60">
        <f t="shared" ref="I127:Q127" si="52">SUM(I125:I126)</f>
        <v>16812.580000000002</v>
      </c>
      <c r="J127" s="60">
        <f t="shared" si="52"/>
        <v>12209.26</v>
      </c>
      <c r="K127" s="60"/>
      <c r="L127" s="60">
        <f t="shared" si="52"/>
        <v>0</v>
      </c>
      <c r="M127" s="60">
        <f t="shared" si="52"/>
        <v>4603.32</v>
      </c>
      <c r="N127" s="60">
        <f t="shared" si="52"/>
        <v>0</v>
      </c>
      <c r="O127" s="60">
        <f t="shared" si="52"/>
        <v>0</v>
      </c>
      <c r="P127" s="60">
        <f t="shared" si="52"/>
        <v>12209.26</v>
      </c>
      <c r="Q127" s="60">
        <f t="shared" si="52"/>
        <v>4603.32</v>
      </c>
      <c r="R127" s="38"/>
    </row>
    <row r="128" spans="2:20" s="1" customFormat="1" ht="15" customHeight="1" x14ac:dyDescent="0.25">
      <c r="B128" s="160">
        <v>21</v>
      </c>
      <c r="C128" s="19" t="s">
        <v>94</v>
      </c>
      <c r="D128" s="52" t="s">
        <v>96</v>
      </c>
      <c r="E128" s="102">
        <v>44408</v>
      </c>
      <c r="F128" s="7">
        <v>1852.76</v>
      </c>
      <c r="G128" s="103">
        <v>999</v>
      </c>
      <c r="H128" s="102">
        <v>44418</v>
      </c>
      <c r="I128" s="7">
        <v>1852.76</v>
      </c>
      <c r="J128" s="7">
        <v>1852.76</v>
      </c>
      <c r="K128" s="7"/>
      <c r="L128" s="7"/>
      <c r="M128" s="7"/>
      <c r="N128" s="7"/>
      <c r="O128" s="7"/>
      <c r="P128" s="7">
        <f t="shared" ref="P128:P129" si="53">F128-N128-Q128</f>
        <v>1852.76</v>
      </c>
      <c r="Q128" s="7">
        <v>0</v>
      </c>
      <c r="R128" s="38"/>
    </row>
    <row r="129" spans="2:20" s="1" customFormat="1" ht="15" customHeight="1" x14ac:dyDescent="0.25">
      <c r="B129" s="161"/>
      <c r="C129" s="20" t="s">
        <v>95</v>
      </c>
      <c r="D129" s="39">
        <v>778</v>
      </c>
      <c r="E129" s="102">
        <v>44439</v>
      </c>
      <c r="F129" s="7">
        <v>1008.35</v>
      </c>
      <c r="G129" s="119">
        <v>1027</v>
      </c>
      <c r="H129" s="102">
        <v>44447</v>
      </c>
      <c r="I129" s="7">
        <v>1008.35</v>
      </c>
      <c r="J129" s="7"/>
      <c r="K129" s="7"/>
      <c r="L129" s="7"/>
      <c r="M129" s="7">
        <v>1008.35</v>
      </c>
      <c r="N129" s="7"/>
      <c r="O129" s="7"/>
      <c r="P129" s="7">
        <f t="shared" si="53"/>
        <v>0</v>
      </c>
      <c r="Q129" s="7">
        <v>1008.35</v>
      </c>
      <c r="R129" s="38"/>
      <c r="S129" s="79" t="s">
        <v>153</v>
      </c>
      <c r="T129" s="77">
        <v>1008.35</v>
      </c>
    </row>
    <row r="130" spans="2:20" s="1" customFormat="1" ht="15" customHeight="1" x14ac:dyDescent="0.25">
      <c r="B130" s="162"/>
      <c r="C130" s="15" t="s">
        <v>5</v>
      </c>
      <c r="D130" s="39"/>
      <c r="E130" s="117"/>
      <c r="F130" s="60">
        <f>SUM(F128:F129)</f>
        <v>2861.11</v>
      </c>
      <c r="G130" s="118"/>
      <c r="H130" s="60"/>
      <c r="I130" s="60">
        <f t="shared" ref="I130:Q130" si="54">SUM(I128:I129)</f>
        <v>2861.11</v>
      </c>
      <c r="J130" s="60">
        <f t="shared" si="54"/>
        <v>1852.76</v>
      </c>
      <c r="K130" s="60"/>
      <c r="L130" s="60">
        <f t="shared" si="54"/>
        <v>0</v>
      </c>
      <c r="M130" s="60">
        <f t="shared" si="54"/>
        <v>1008.35</v>
      </c>
      <c r="N130" s="60">
        <f t="shared" si="54"/>
        <v>0</v>
      </c>
      <c r="O130" s="60">
        <f t="shared" si="54"/>
        <v>0</v>
      </c>
      <c r="P130" s="60">
        <f t="shared" si="54"/>
        <v>1852.76</v>
      </c>
      <c r="Q130" s="60">
        <f t="shared" si="54"/>
        <v>1008.35</v>
      </c>
      <c r="R130" s="38"/>
    </row>
    <row r="131" spans="2:20" s="1" customFormat="1" ht="18" customHeight="1" x14ac:dyDescent="0.25">
      <c r="B131" s="160">
        <v>22</v>
      </c>
      <c r="C131" s="65" t="s">
        <v>50</v>
      </c>
      <c r="D131" s="45">
        <v>12792</v>
      </c>
      <c r="E131" s="102">
        <v>44407</v>
      </c>
      <c r="F131" s="32">
        <v>1128.5</v>
      </c>
      <c r="G131" s="108">
        <v>976</v>
      </c>
      <c r="H131" s="102">
        <v>44417</v>
      </c>
      <c r="I131" s="32">
        <v>1128.5</v>
      </c>
      <c r="J131" s="32">
        <v>1128.5</v>
      </c>
      <c r="K131" s="32"/>
      <c r="L131" s="32"/>
      <c r="M131" s="32"/>
      <c r="N131" s="32"/>
      <c r="O131" s="32"/>
      <c r="P131" s="7">
        <f t="shared" ref="P131:P132" si="55">F131-N131-Q131</f>
        <v>1128.5</v>
      </c>
      <c r="Q131" s="32">
        <v>0</v>
      </c>
      <c r="R131" s="38"/>
      <c r="S131" s="79" t="s">
        <v>123</v>
      </c>
      <c r="T131" s="77">
        <v>564.25</v>
      </c>
    </row>
    <row r="132" spans="2:20" s="1" customFormat="1" ht="15" customHeight="1" x14ac:dyDescent="0.25">
      <c r="B132" s="161"/>
      <c r="C132" s="66" t="s">
        <v>28</v>
      </c>
      <c r="D132" s="45">
        <v>12889</v>
      </c>
      <c r="E132" s="102">
        <v>44439</v>
      </c>
      <c r="F132" s="32">
        <v>564.25</v>
      </c>
      <c r="G132" s="103">
        <v>1033</v>
      </c>
      <c r="H132" s="102">
        <v>44448</v>
      </c>
      <c r="I132" s="32">
        <v>564.25</v>
      </c>
      <c r="J132" s="32"/>
      <c r="K132" s="32"/>
      <c r="L132" s="32"/>
      <c r="M132" s="32">
        <v>564.25</v>
      </c>
      <c r="N132" s="32"/>
      <c r="O132" s="32"/>
      <c r="P132" s="7">
        <f t="shared" si="55"/>
        <v>0</v>
      </c>
      <c r="Q132" s="32">
        <v>564.25</v>
      </c>
      <c r="R132" s="38"/>
    </row>
    <row r="133" spans="2:20" s="1" customFormat="1" ht="15" customHeight="1" x14ac:dyDescent="0.25">
      <c r="B133" s="162"/>
      <c r="C133" s="66" t="s">
        <v>5</v>
      </c>
      <c r="D133" s="39"/>
      <c r="E133" s="117"/>
      <c r="F133" s="60">
        <f>SUM(F131:F132)</f>
        <v>1692.75</v>
      </c>
      <c r="G133" s="118"/>
      <c r="H133" s="60"/>
      <c r="I133" s="60">
        <f t="shared" ref="I133:P133" si="56">SUM(I131:I132)</f>
        <v>1692.75</v>
      </c>
      <c r="J133" s="60">
        <f t="shared" si="56"/>
        <v>1128.5</v>
      </c>
      <c r="K133" s="60"/>
      <c r="L133" s="60">
        <f t="shared" si="56"/>
        <v>0</v>
      </c>
      <c r="M133" s="60">
        <f t="shared" si="56"/>
        <v>564.25</v>
      </c>
      <c r="N133" s="60">
        <f t="shared" si="56"/>
        <v>0</v>
      </c>
      <c r="O133" s="60">
        <f t="shared" si="56"/>
        <v>0</v>
      </c>
      <c r="P133" s="60">
        <f t="shared" si="56"/>
        <v>1128.5</v>
      </c>
      <c r="Q133" s="60">
        <f>SUM(Q131:Q132)</f>
        <v>564.25</v>
      </c>
      <c r="R133" s="38"/>
    </row>
    <row r="134" spans="2:20" s="1" customFormat="1" ht="18" customHeight="1" x14ac:dyDescent="0.25">
      <c r="B134" s="182">
        <v>22</v>
      </c>
      <c r="C134" s="157" t="s">
        <v>47</v>
      </c>
      <c r="D134" s="53">
        <v>546</v>
      </c>
      <c r="E134" s="102">
        <v>44408</v>
      </c>
      <c r="F134" s="28">
        <v>314.06</v>
      </c>
      <c r="G134" s="103">
        <v>1001</v>
      </c>
      <c r="H134" s="102">
        <v>44418</v>
      </c>
      <c r="I134" s="28">
        <v>314.06</v>
      </c>
      <c r="J134" s="28">
        <v>314.06</v>
      </c>
      <c r="K134" s="28"/>
      <c r="L134" s="28"/>
      <c r="M134" s="28"/>
      <c r="N134" s="28"/>
      <c r="O134" s="28"/>
      <c r="P134" s="7">
        <f t="shared" ref="P134" si="57">F134-N134-Q134</f>
        <v>314.06</v>
      </c>
      <c r="Q134" s="28">
        <v>0</v>
      </c>
      <c r="R134" s="38"/>
      <c r="S134" s="79" t="s">
        <v>139</v>
      </c>
      <c r="T134" s="77">
        <v>314.06</v>
      </c>
    </row>
    <row r="135" spans="2:20" s="1" customFormat="1" ht="18" customHeight="1" x14ac:dyDescent="0.25">
      <c r="B135" s="183"/>
      <c r="C135" s="158"/>
      <c r="D135" s="53">
        <v>553</v>
      </c>
      <c r="E135" s="102">
        <v>44439</v>
      </c>
      <c r="F135" s="28">
        <v>314.06</v>
      </c>
      <c r="G135" s="103"/>
      <c r="H135" s="102"/>
      <c r="I135" s="28">
        <v>314.06</v>
      </c>
      <c r="J135" s="28"/>
      <c r="K135" s="28"/>
      <c r="L135" s="28"/>
      <c r="M135" s="28">
        <v>314.06</v>
      </c>
      <c r="N135" s="28"/>
      <c r="O135" s="28"/>
      <c r="P135" s="7"/>
      <c r="Q135" s="28">
        <v>314.06</v>
      </c>
      <c r="R135" s="38"/>
    </row>
    <row r="136" spans="2:20" s="1" customFormat="1" ht="15" customHeight="1" x14ac:dyDescent="0.25">
      <c r="B136" s="71"/>
      <c r="C136" s="15" t="s">
        <v>5</v>
      </c>
      <c r="D136" s="39"/>
      <c r="E136" s="117"/>
      <c r="F136" s="60">
        <f>SUM(F134:F135)</f>
        <v>628.12</v>
      </c>
      <c r="G136" s="118"/>
      <c r="H136" s="60"/>
      <c r="I136" s="60">
        <f t="shared" ref="I136:Q136" si="58">SUM(I134:I135)</f>
        <v>628.12</v>
      </c>
      <c r="J136" s="60">
        <f t="shared" si="58"/>
        <v>314.06</v>
      </c>
      <c r="K136" s="60"/>
      <c r="L136" s="60">
        <f t="shared" si="58"/>
        <v>0</v>
      </c>
      <c r="M136" s="60">
        <f t="shared" si="58"/>
        <v>314.06</v>
      </c>
      <c r="N136" s="60">
        <f t="shared" si="58"/>
        <v>0</v>
      </c>
      <c r="O136" s="60">
        <f t="shared" si="58"/>
        <v>0</v>
      </c>
      <c r="P136" s="60">
        <f t="shared" si="58"/>
        <v>314.06</v>
      </c>
      <c r="Q136" s="60">
        <f t="shared" si="58"/>
        <v>314.06</v>
      </c>
      <c r="R136" s="38"/>
    </row>
    <row r="137" spans="2:20" s="1" customFormat="1" ht="15" customHeight="1" x14ac:dyDescent="0.25">
      <c r="B137" s="160">
        <v>23</v>
      </c>
      <c r="C137" s="149" t="s">
        <v>41</v>
      </c>
      <c r="D137" s="52" t="s">
        <v>81</v>
      </c>
      <c r="E137" s="102">
        <v>44408</v>
      </c>
      <c r="F137" s="32">
        <v>2016.7</v>
      </c>
      <c r="G137" s="103">
        <v>997</v>
      </c>
      <c r="H137" s="102">
        <v>44418</v>
      </c>
      <c r="I137" s="32">
        <v>2016.7</v>
      </c>
      <c r="J137" s="32">
        <v>2016.7</v>
      </c>
      <c r="K137" s="32"/>
      <c r="L137" s="60"/>
      <c r="M137" s="32"/>
      <c r="N137" s="60"/>
      <c r="O137" s="60"/>
      <c r="P137" s="7">
        <f t="shared" ref="P137:P139" si="59">F137-N137-Q137</f>
        <v>2016.7</v>
      </c>
      <c r="Q137" s="32">
        <v>0</v>
      </c>
      <c r="R137" s="38"/>
      <c r="S137" s="78" t="s">
        <v>117</v>
      </c>
      <c r="T137" s="80">
        <v>1008.35</v>
      </c>
    </row>
    <row r="138" spans="2:20" s="1" customFormat="1" ht="15" customHeight="1" x14ac:dyDescent="0.25">
      <c r="B138" s="161"/>
      <c r="C138" s="159"/>
      <c r="D138" s="52" t="s">
        <v>101</v>
      </c>
      <c r="E138" s="102">
        <v>44439</v>
      </c>
      <c r="F138" s="32">
        <v>1008.35</v>
      </c>
      <c r="G138" s="103">
        <v>1026</v>
      </c>
      <c r="H138" s="102">
        <v>44447</v>
      </c>
      <c r="I138" s="32">
        <v>1008.35</v>
      </c>
      <c r="J138" s="32"/>
      <c r="K138" s="32"/>
      <c r="L138" s="60"/>
      <c r="M138" s="32">
        <v>1008.35</v>
      </c>
      <c r="N138" s="60"/>
      <c r="O138" s="60"/>
      <c r="P138" s="7">
        <f t="shared" si="59"/>
        <v>0</v>
      </c>
      <c r="Q138" s="32">
        <v>1008.35</v>
      </c>
      <c r="R138" s="38"/>
      <c r="S138" s="81" t="s">
        <v>116</v>
      </c>
      <c r="T138" s="82">
        <v>3025.05</v>
      </c>
    </row>
    <row r="139" spans="2:20" s="1" customFormat="1" ht="15" customHeight="1" x14ac:dyDescent="0.25">
      <c r="B139" s="161"/>
      <c r="C139" s="150"/>
      <c r="D139" s="52" t="s">
        <v>154</v>
      </c>
      <c r="E139" s="102">
        <v>44439</v>
      </c>
      <c r="F139" s="32">
        <v>3025.05</v>
      </c>
      <c r="G139" s="103">
        <v>1061</v>
      </c>
      <c r="H139" s="102">
        <v>44453</v>
      </c>
      <c r="I139" s="32">
        <v>3025.05</v>
      </c>
      <c r="J139" s="32"/>
      <c r="K139" s="32"/>
      <c r="L139" s="60"/>
      <c r="M139" s="32">
        <v>3025.05</v>
      </c>
      <c r="N139" s="60"/>
      <c r="O139" s="60"/>
      <c r="P139" s="7">
        <f t="shared" si="59"/>
        <v>0</v>
      </c>
      <c r="Q139" s="32">
        <v>3025.05</v>
      </c>
      <c r="R139" s="38"/>
      <c r="S139" s="146"/>
      <c r="T139" s="147"/>
    </row>
    <row r="140" spans="2:20" s="1" customFormat="1" ht="15" customHeight="1" x14ac:dyDescent="0.25">
      <c r="B140" s="162"/>
      <c r="C140" s="15" t="s">
        <v>5</v>
      </c>
      <c r="D140" s="39"/>
      <c r="E140" s="117"/>
      <c r="F140" s="35">
        <f>SUM(F137:F139)</f>
        <v>6050.1</v>
      </c>
      <c r="G140" s="120"/>
      <c r="H140" s="35"/>
      <c r="I140" s="35">
        <f t="shared" ref="I140:Q140" si="60">SUM(I137:I139)</f>
        <v>6050.1</v>
      </c>
      <c r="J140" s="35">
        <f t="shared" si="60"/>
        <v>2016.7</v>
      </c>
      <c r="K140" s="35">
        <f t="shared" si="60"/>
        <v>0</v>
      </c>
      <c r="L140" s="35">
        <f t="shared" si="60"/>
        <v>0</v>
      </c>
      <c r="M140" s="35">
        <f t="shared" si="60"/>
        <v>4033.4</v>
      </c>
      <c r="N140" s="35">
        <f t="shared" si="60"/>
        <v>0</v>
      </c>
      <c r="O140" s="35">
        <f t="shared" si="60"/>
        <v>0</v>
      </c>
      <c r="P140" s="35">
        <f t="shared" si="60"/>
        <v>2016.7</v>
      </c>
      <c r="Q140" s="35">
        <f t="shared" si="60"/>
        <v>4033.4</v>
      </c>
      <c r="R140" s="38"/>
    </row>
    <row r="141" spans="2:20" s="1" customFormat="1" ht="15" customHeight="1" x14ac:dyDescent="0.25">
      <c r="B141" s="160">
        <v>24</v>
      </c>
      <c r="C141" s="65" t="s">
        <v>66</v>
      </c>
      <c r="D141" s="39">
        <v>11</v>
      </c>
      <c r="E141" s="102">
        <v>44439</v>
      </c>
      <c r="F141" s="32">
        <v>928.66</v>
      </c>
      <c r="G141" s="103">
        <v>1019</v>
      </c>
      <c r="H141" s="102">
        <v>44445</v>
      </c>
      <c r="I141" s="32">
        <v>928.66</v>
      </c>
      <c r="J141" s="32"/>
      <c r="K141" s="32"/>
      <c r="L141" s="35"/>
      <c r="M141" s="32">
        <v>928.66</v>
      </c>
      <c r="N141" s="35"/>
      <c r="O141" s="35"/>
      <c r="P141" s="7">
        <f t="shared" ref="P141" si="61">F141-N141-Q141</f>
        <v>0</v>
      </c>
      <c r="Q141" s="32">
        <v>928.66</v>
      </c>
      <c r="R141" s="38"/>
      <c r="S141" s="79" t="s">
        <v>124</v>
      </c>
      <c r="T141" s="77">
        <v>928.66</v>
      </c>
    </row>
    <row r="142" spans="2:20" s="1" customFormat="1" ht="15" customHeight="1" x14ac:dyDescent="0.25">
      <c r="B142" s="162"/>
      <c r="C142" s="15" t="s">
        <v>5</v>
      </c>
      <c r="D142" s="39"/>
      <c r="E142" s="117"/>
      <c r="F142" s="35">
        <f>SUM(F141:F141)</f>
        <v>928.66</v>
      </c>
      <c r="G142" s="120"/>
      <c r="H142" s="35"/>
      <c r="I142" s="35">
        <f t="shared" ref="I142:Q142" si="62">SUM(I141:I141)</f>
        <v>928.66</v>
      </c>
      <c r="J142" s="35">
        <f t="shared" si="62"/>
        <v>0</v>
      </c>
      <c r="K142" s="35"/>
      <c r="L142" s="35">
        <f t="shared" si="62"/>
        <v>0</v>
      </c>
      <c r="M142" s="35">
        <f t="shared" si="62"/>
        <v>928.66</v>
      </c>
      <c r="N142" s="35">
        <f t="shared" si="62"/>
        <v>0</v>
      </c>
      <c r="O142" s="35">
        <f t="shared" si="62"/>
        <v>0</v>
      </c>
      <c r="P142" s="35">
        <f t="shared" si="62"/>
        <v>0</v>
      </c>
      <c r="Q142" s="35">
        <f t="shared" si="62"/>
        <v>928.66</v>
      </c>
      <c r="R142" s="38"/>
    </row>
    <row r="143" spans="2:20" s="1" customFormat="1" ht="15" customHeight="1" x14ac:dyDescent="0.25">
      <c r="B143" s="160">
        <v>25</v>
      </c>
      <c r="C143" s="149" t="s">
        <v>63</v>
      </c>
      <c r="D143" s="39">
        <v>23</v>
      </c>
      <c r="E143" s="102">
        <v>44407</v>
      </c>
      <c r="F143" s="32">
        <v>1995.65</v>
      </c>
      <c r="G143" s="108">
        <v>1006</v>
      </c>
      <c r="H143" s="102">
        <v>44418</v>
      </c>
      <c r="I143" s="32">
        <v>1995.65</v>
      </c>
      <c r="J143" s="32">
        <v>1995.65</v>
      </c>
      <c r="K143" s="32"/>
      <c r="L143" s="35"/>
      <c r="M143" s="35"/>
      <c r="N143" s="35"/>
      <c r="O143" s="35"/>
      <c r="P143" s="7">
        <f>F143-N143-Q143</f>
        <v>1995.65</v>
      </c>
      <c r="Q143" s="32">
        <v>0</v>
      </c>
      <c r="R143" s="38"/>
    </row>
    <row r="144" spans="2:20" s="1" customFormat="1" ht="15" customHeight="1" x14ac:dyDescent="0.25">
      <c r="B144" s="161"/>
      <c r="C144" s="150"/>
      <c r="D144" s="39">
        <v>24</v>
      </c>
      <c r="E144" s="102">
        <v>44439</v>
      </c>
      <c r="F144" s="32">
        <v>3078.99</v>
      </c>
      <c r="G144" s="108">
        <v>1018</v>
      </c>
      <c r="H144" s="102">
        <v>44445</v>
      </c>
      <c r="I144" s="32">
        <v>3078.99</v>
      </c>
      <c r="J144" s="32"/>
      <c r="K144" s="32"/>
      <c r="L144" s="35"/>
      <c r="M144" s="32">
        <v>3078.99</v>
      </c>
      <c r="N144" s="35"/>
      <c r="O144" s="35"/>
      <c r="P144" s="7">
        <f>F144-N144-Q144</f>
        <v>0</v>
      </c>
      <c r="Q144" s="32">
        <v>3078.99</v>
      </c>
      <c r="R144" s="38"/>
      <c r="S144" s="79" t="s">
        <v>118</v>
      </c>
      <c r="T144" s="77">
        <v>3078.99</v>
      </c>
    </row>
    <row r="145" spans="2:20" s="1" customFormat="1" ht="15" customHeight="1" x14ac:dyDescent="0.25">
      <c r="B145" s="162"/>
      <c r="C145" s="15" t="s">
        <v>5</v>
      </c>
      <c r="D145" s="39"/>
      <c r="E145" s="117"/>
      <c r="F145" s="35">
        <f>SUM(F143:F144)</f>
        <v>5074.6399999999994</v>
      </c>
      <c r="G145" s="120"/>
      <c r="H145" s="35"/>
      <c r="I145" s="35">
        <f t="shared" ref="I145:P145" si="63">SUM(I143:I144)</f>
        <v>5074.6399999999994</v>
      </c>
      <c r="J145" s="35">
        <f t="shared" si="63"/>
        <v>1995.65</v>
      </c>
      <c r="K145" s="35"/>
      <c r="L145" s="35">
        <f t="shared" si="63"/>
        <v>0</v>
      </c>
      <c r="M145" s="35">
        <f t="shared" si="63"/>
        <v>3078.99</v>
      </c>
      <c r="N145" s="35">
        <f t="shared" si="63"/>
        <v>0</v>
      </c>
      <c r="O145" s="35">
        <f t="shared" si="63"/>
        <v>0</v>
      </c>
      <c r="P145" s="35">
        <f t="shared" si="63"/>
        <v>1995.65</v>
      </c>
      <c r="Q145" s="35">
        <f>SUM(Q143:Q144)</f>
        <v>3078.99</v>
      </c>
      <c r="R145" s="38"/>
    </row>
    <row r="146" spans="2:20" s="1" customFormat="1" ht="15" hidden="1" customHeight="1" x14ac:dyDescent="0.25">
      <c r="B146" s="160">
        <v>26</v>
      </c>
      <c r="C146" s="149" t="s">
        <v>76</v>
      </c>
      <c r="D146" s="39"/>
      <c r="E146" s="102"/>
      <c r="F146" s="32"/>
      <c r="G146" s="108"/>
      <c r="H146" s="102"/>
      <c r="I146" s="32"/>
      <c r="J146" s="32"/>
      <c r="K146" s="32"/>
      <c r="L146" s="35"/>
      <c r="M146" s="32"/>
      <c r="N146" s="35"/>
      <c r="O146" s="35"/>
      <c r="P146" s="28">
        <f>F146-N146-Q146</f>
        <v>0</v>
      </c>
      <c r="Q146" s="32">
        <v>0</v>
      </c>
      <c r="R146" s="38"/>
    </row>
    <row r="147" spans="2:20" s="1" customFormat="1" ht="16.5" hidden="1" customHeight="1" x14ac:dyDescent="0.25">
      <c r="B147" s="161"/>
      <c r="C147" s="150"/>
      <c r="D147" s="39"/>
      <c r="E147" s="117"/>
      <c r="F147" s="35"/>
      <c r="G147" s="120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8"/>
    </row>
    <row r="148" spans="2:20" s="1" customFormat="1" ht="15" hidden="1" customHeight="1" x14ac:dyDescent="0.25">
      <c r="B148" s="162"/>
      <c r="C148" s="15" t="s">
        <v>5</v>
      </c>
      <c r="D148" s="39"/>
      <c r="E148" s="117"/>
      <c r="F148" s="35">
        <f>SUM(F146:F147)</f>
        <v>0</v>
      </c>
      <c r="G148" s="120"/>
      <c r="H148" s="35"/>
      <c r="I148" s="35">
        <f t="shared" ref="I148:Q148" si="64">SUM(I146:I147)</f>
        <v>0</v>
      </c>
      <c r="J148" s="35">
        <f t="shared" si="64"/>
        <v>0</v>
      </c>
      <c r="K148" s="35"/>
      <c r="L148" s="35">
        <f t="shared" si="64"/>
        <v>0</v>
      </c>
      <c r="M148" s="35">
        <f t="shared" si="64"/>
        <v>0</v>
      </c>
      <c r="N148" s="35">
        <f t="shared" si="64"/>
        <v>0</v>
      </c>
      <c r="O148" s="35">
        <f t="shared" si="64"/>
        <v>0</v>
      </c>
      <c r="P148" s="35">
        <f t="shared" si="64"/>
        <v>0</v>
      </c>
      <c r="Q148" s="35">
        <f t="shared" si="64"/>
        <v>0</v>
      </c>
      <c r="R148" s="38"/>
    </row>
    <row r="149" spans="2:20" s="1" customFormat="1" ht="15" customHeight="1" x14ac:dyDescent="0.25">
      <c r="B149" s="160">
        <v>26</v>
      </c>
      <c r="C149" s="149" t="s">
        <v>68</v>
      </c>
      <c r="D149" s="39">
        <v>1713</v>
      </c>
      <c r="E149" s="102">
        <v>44407</v>
      </c>
      <c r="F149" s="32">
        <v>1008.35</v>
      </c>
      <c r="G149" s="108">
        <v>980</v>
      </c>
      <c r="H149" s="102">
        <v>44417</v>
      </c>
      <c r="I149" s="32">
        <v>1008.35</v>
      </c>
      <c r="J149" s="32">
        <v>1008.35</v>
      </c>
      <c r="K149" s="32"/>
      <c r="L149" s="35"/>
      <c r="M149" s="35"/>
      <c r="N149" s="35"/>
      <c r="O149" s="35"/>
      <c r="P149" s="28">
        <f>F149-N149-Q149</f>
        <v>1008.35</v>
      </c>
      <c r="Q149" s="32">
        <v>0</v>
      </c>
      <c r="R149" s="38"/>
    </row>
    <row r="150" spans="2:20" s="1" customFormat="1" ht="15" customHeight="1" x14ac:dyDescent="0.25">
      <c r="B150" s="162"/>
      <c r="C150" s="150"/>
      <c r="D150" s="39"/>
      <c r="E150" s="102"/>
      <c r="F150" s="32"/>
      <c r="G150" s="108"/>
      <c r="H150" s="102"/>
      <c r="I150" s="32"/>
      <c r="J150" s="35"/>
      <c r="K150" s="35"/>
      <c r="L150" s="35"/>
      <c r="M150" s="32"/>
      <c r="N150" s="35"/>
      <c r="O150" s="35"/>
      <c r="P150" s="28"/>
      <c r="Q150" s="32">
        <v>0</v>
      </c>
      <c r="R150" s="38"/>
    </row>
    <row r="151" spans="2:20" s="1" customFormat="1" ht="15" customHeight="1" x14ac:dyDescent="0.25">
      <c r="B151" s="18"/>
      <c r="C151" s="65" t="s">
        <v>5</v>
      </c>
      <c r="E151" s="117"/>
      <c r="F151" s="35">
        <f>SUM(F149:F150)</f>
        <v>1008.35</v>
      </c>
      <c r="G151" s="120"/>
      <c r="H151" s="35"/>
      <c r="I151" s="35">
        <f t="shared" ref="I151:Q151" si="65">SUM(I149:I150)</f>
        <v>1008.35</v>
      </c>
      <c r="J151" s="35">
        <f t="shared" si="65"/>
        <v>1008.35</v>
      </c>
      <c r="K151" s="35"/>
      <c r="L151" s="35">
        <f t="shared" si="65"/>
        <v>0</v>
      </c>
      <c r="M151" s="35">
        <f t="shared" si="65"/>
        <v>0</v>
      </c>
      <c r="N151" s="35">
        <f t="shared" si="65"/>
        <v>0</v>
      </c>
      <c r="O151" s="35">
        <f t="shared" si="65"/>
        <v>0</v>
      </c>
      <c r="P151" s="35">
        <f t="shared" si="65"/>
        <v>1008.35</v>
      </c>
      <c r="Q151" s="35">
        <f t="shared" si="65"/>
        <v>0</v>
      </c>
      <c r="R151" s="38"/>
    </row>
    <row r="152" spans="2:20" s="1" customFormat="1" ht="15" customHeight="1" x14ac:dyDescent="0.25">
      <c r="B152" s="160">
        <v>27</v>
      </c>
      <c r="C152" s="65" t="s">
        <v>102</v>
      </c>
      <c r="D152" s="52" t="s">
        <v>103</v>
      </c>
      <c r="E152" s="102">
        <v>44439</v>
      </c>
      <c r="F152" s="32">
        <v>402.53</v>
      </c>
      <c r="G152" s="108">
        <v>1031</v>
      </c>
      <c r="H152" s="102">
        <v>44445</v>
      </c>
      <c r="I152" s="32">
        <v>402.53</v>
      </c>
      <c r="J152" s="35"/>
      <c r="K152" s="35"/>
      <c r="L152" s="35"/>
      <c r="M152" s="32">
        <v>402.53</v>
      </c>
      <c r="N152" s="35"/>
      <c r="O152" s="35"/>
      <c r="P152" s="28">
        <f>F152-N152-Q152</f>
        <v>0</v>
      </c>
      <c r="Q152" s="32">
        <v>402.53</v>
      </c>
      <c r="R152" s="38"/>
      <c r="S152" s="79" t="s">
        <v>112</v>
      </c>
      <c r="T152" s="77">
        <v>402.53</v>
      </c>
    </row>
    <row r="153" spans="2:20" s="1" customFormat="1" ht="15" customHeight="1" x14ac:dyDescent="0.25">
      <c r="B153" s="161"/>
      <c r="C153" s="66" t="s">
        <v>25</v>
      </c>
      <c r="D153" s="45"/>
      <c r="E153" s="117"/>
      <c r="F153" s="35"/>
      <c r="G153" s="120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8"/>
    </row>
    <row r="154" spans="2:20" s="1" customFormat="1" ht="15" customHeight="1" x14ac:dyDescent="0.25">
      <c r="B154" s="162"/>
      <c r="C154" s="66" t="s">
        <v>5</v>
      </c>
      <c r="D154" s="39"/>
      <c r="E154" s="117"/>
      <c r="F154" s="35">
        <f>SUM(F152:F153)</f>
        <v>402.53</v>
      </c>
      <c r="G154" s="120"/>
      <c r="H154" s="35"/>
      <c r="I154" s="35">
        <f t="shared" ref="I154:Q154" si="66">SUM(I152:I153)</f>
        <v>402.53</v>
      </c>
      <c r="J154" s="35">
        <f t="shared" si="66"/>
        <v>0</v>
      </c>
      <c r="K154" s="35"/>
      <c r="L154" s="35">
        <f t="shared" si="66"/>
        <v>0</v>
      </c>
      <c r="M154" s="35">
        <f t="shared" si="66"/>
        <v>402.53</v>
      </c>
      <c r="N154" s="35">
        <f t="shared" si="66"/>
        <v>0</v>
      </c>
      <c r="O154" s="35">
        <f t="shared" si="66"/>
        <v>0</v>
      </c>
      <c r="P154" s="35">
        <f t="shared" si="66"/>
        <v>0</v>
      </c>
      <c r="Q154" s="35">
        <f t="shared" si="66"/>
        <v>402.53</v>
      </c>
      <c r="R154" s="38"/>
    </row>
    <row r="155" spans="2:20" s="1" customFormat="1" ht="15" customHeight="1" x14ac:dyDescent="0.25">
      <c r="B155" s="160">
        <v>28</v>
      </c>
      <c r="C155" s="76" t="s">
        <v>77</v>
      </c>
      <c r="D155" s="54">
        <v>1111</v>
      </c>
      <c r="E155" s="121">
        <v>44408</v>
      </c>
      <c r="F155" s="32">
        <v>1353.17</v>
      </c>
      <c r="G155" s="108">
        <v>1003</v>
      </c>
      <c r="H155" s="102">
        <v>44418</v>
      </c>
      <c r="I155" s="32">
        <v>1353.17</v>
      </c>
      <c r="J155" s="32">
        <v>1353.17</v>
      </c>
      <c r="K155" s="32"/>
      <c r="L155" s="32"/>
      <c r="M155" s="32"/>
      <c r="N155" s="32"/>
      <c r="O155" s="32"/>
      <c r="P155" s="28">
        <f>F155-N155-Q155</f>
        <v>1353.17</v>
      </c>
      <c r="Q155" s="32">
        <v>0</v>
      </c>
      <c r="R155" s="38"/>
    </row>
    <row r="156" spans="2:20" s="1" customFormat="1" ht="15" customHeight="1" x14ac:dyDescent="0.25">
      <c r="B156" s="161"/>
      <c r="C156" s="76" t="s">
        <v>78</v>
      </c>
      <c r="D156" s="54"/>
      <c r="E156" s="121"/>
      <c r="F156" s="32"/>
      <c r="G156" s="108"/>
      <c r="H156" s="102"/>
      <c r="I156" s="32"/>
      <c r="J156" s="32"/>
      <c r="K156" s="32"/>
      <c r="L156" s="32"/>
      <c r="M156" s="32"/>
      <c r="N156" s="32"/>
      <c r="O156" s="32"/>
      <c r="P156" s="28">
        <f>F156-N156-Q156</f>
        <v>0</v>
      </c>
      <c r="Q156" s="32"/>
      <c r="R156" s="38"/>
    </row>
    <row r="157" spans="2:20" s="1" customFormat="1" ht="15" customHeight="1" x14ac:dyDescent="0.25">
      <c r="B157" s="162"/>
      <c r="C157" s="15" t="s">
        <v>5</v>
      </c>
      <c r="D157" s="39"/>
      <c r="E157" s="117"/>
      <c r="F157" s="35">
        <f>SUM(F155:F156)</f>
        <v>1353.17</v>
      </c>
      <c r="G157" s="120"/>
      <c r="H157" s="35"/>
      <c r="I157" s="35">
        <f t="shared" ref="I157:Q157" si="67">SUM(I155:I156)</f>
        <v>1353.17</v>
      </c>
      <c r="J157" s="35">
        <f t="shared" si="67"/>
        <v>1353.17</v>
      </c>
      <c r="K157" s="35"/>
      <c r="L157" s="35">
        <f t="shared" si="67"/>
        <v>0</v>
      </c>
      <c r="M157" s="35">
        <f t="shared" si="67"/>
        <v>0</v>
      </c>
      <c r="N157" s="35">
        <f t="shared" si="67"/>
        <v>0</v>
      </c>
      <c r="O157" s="35">
        <f t="shared" si="67"/>
        <v>0</v>
      </c>
      <c r="P157" s="35">
        <f t="shared" si="67"/>
        <v>1353.17</v>
      </c>
      <c r="Q157" s="35">
        <f t="shared" si="67"/>
        <v>0</v>
      </c>
      <c r="R157" s="38"/>
    </row>
    <row r="158" spans="2:20" s="1" customFormat="1" ht="15" hidden="1" customHeight="1" x14ac:dyDescent="0.25">
      <c r="B158" s="160">
        <v>28</v>
      </c>
      <c r="C158" s="149" t="s">
        <v>69</v>
      </c>
      <c r="D158" s="39"/>
      <c r="E158" s="117"/>
      <c r="F158" s="35"/>
      <c r="G158" s="120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8"/>
    </row>
    <row r="159" spans="2:20" s="1" customFormat="1" ht="15" hidden="1" customHeight="1" x14ac:dyDescent="0.25">
      <c r="B159" s="161"/>
      <c r="C159" s="150"/>
      <c r="D159" s="39"/>
      <c r="E159" s="117"/>
      <c r="F159" s="35"/>
      <c r="G159" s="120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8"/>
    </row>
    <row r="160" spans="2:20" s="1" customFormat="1" ht="15" hidden="1" customHeight="1" x14ac:dyDescent="0.25">
      <c r="B160" s="162"/>
      <c r="C160" s="15" t="s">
        <v>5</v>
      </c>
      <c r="D160" s="39"/>
      <c r="E160" s="117"/>
      <c r="F160" s="35">
        <f>SUM(F158:F159)</f>
        <v>0</v>
      </c>
      <c r="G160" s="120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8"/>
    </row>
    <row r="161" spans="2:18" s="1" customFormat="1" x14ac:dyDescent="0.25">
      <c r="B161" s="13"/>
      <c r="C161" s="14" t="s">
        <v>4</v>
      </c>
      <c r="D161" s="39"/>
      <c r="E161" s="122"/>
      <c r="F161" s="29">
        <f>F19+F23+F27+F33+F36+F38+F45+F51+F63+F71+F88+F91+F94+F98+F100+F102+F105+F108+F110+F113+F115+F118+F121+F124+F127+F130+F133+F140+F136+F142+F145+F151+F160+F154+F148+F157</f>
        <v>737962.1</v>
      </c>
      <c r="G161" s="29"/>
      <c r="H161" s="29"/>
      <c r="I161" s="29">
        <f>I19+I23+I27+I33+I36+I38+I45+I51+I63+I71+I88+I91+I94+I98+I100+I102+I105+I108+I110+I113+I115+I118+I121+I124+I127+I130+I133+I140+I136+I142+I145+I151+I160+I154+I148+I157</f>
        <v>737192.88</v>
      </c>
      <c r="J161" s="29">
        <f>J19+J23+J27+J33+J36+J38+J45+J51+J63+J71+J88+J91+J94+J98+J100+J102+J105+J108+J110+J113+J115+J118+J121+J124+J127+J130+J133+J140+J136+J142+J145+J151+J160+J154+J148+J157</f>
        <v>300844.81000000006</v>
      </c>
      <c r="K161" s="29"/>
      <c r="L161" s="29">
        <f t="shared" ref="L161:R161" si="68">L19+L23+L27+L33+L36+L38+L45+L51+L63+L71+L88+L91+L94+L98+L100+L102+L105+L108+L110+L113+L115+L118+L121+L124+L127+L130+L133+L140+L136+L142+L145+L151+L160+L154+L148+L157</f>
        <v>0</v>
      </c>
      <c r="M161" s="29">
        <f t="shared" si="68"/>
        <v>436348.07000000007</v>
      </c>
      <c r="N161" s="29">
        <f t="shared" si="68"/>
        <v>769.21999999999991</v>
      </c>
      <c r="O161" s="29">
        <f t="shared" si="68"/>
        <v>16157.29</v>
      </c>
      <c r="P161" s="29">
        <f t="shared" si="68"/>
        <v>250000.00000000006</v>
      </c>
      <c r="Q161" s="29">
        <f t="shared" si="68"/>
        <v>471035.59</v>
      </c>
      <c r="R161" s="29">
        <f t="shared" si="68"/>
        <v>0</v>
      </c>
    </row>
    <row r="162" spans="2:18" x14ac:dyDescent="0.25">
      <c r="C162" s="6"/>
      <c r="D162" s="55"/>
      <c r="E162" s="123"/>
      <c r="F162" s="124"/>
      <c r="G162" s="125"/>
      <c r="H162" s="124"/>
      <c r="I162" s="5"/>
      <c r="J162" s="5"/>
      <c r="K162" s="5"/>
      <c r="L162" s="5"/>
      <c r="M162" s="5"/>
      <c r="N162" s="5"/>
      <c r="O162" s="5"/>
      <c r="P162" s="36"/>
      <c r="Q162" s="36"/>
    </row>
    <row r="163" spans="2:18" ht="15.75" customHeight="1" x14ac:dyDescent="0.25">
      <c r="B163" s="191" t="s">
        <v>58</v>
      </c>
      <c r="C163" s="191"/>
      <c r="D163" s="6"/>
      <c r="E163" s="126" t="s">
        <v>44</v>
      </c>
      <c r="F163" s="126"/>
      <c r="G163" s="127"/>
      <c r="H163" s="126"/>
      <c r="I163" s="126"/>
      <c r="J163" s="126"/>
      <c r="K163" s="126"/>
      <c r="L163" s="128" t="s">
        <v>59</v>
      </c>
      <c r="M163" s="193" t="s">
        <v>59</v>
      </c>
      <c r="N163" s="193"/>
      <c r="O163" s="193"/>
      <c r="P163" s="193"/>
      <c r="Q163" s="193"/>
      <c r="R163" s="193"/>
    </row>
    <row r="164" spans="2:18" ht="15.75" customHeight="1" x14ac:dyDescent="0.25">
      <c r="B164" s="129" t="s">
        <v>45</v>
      </c>
      <c r="C164" s="10"/>
      <c r="D164" s="6"/>
      <c r="E164" s="189" t="s">
        <v>3</v>
      </c>
      <c r="F164" s="189"/>
      <c r="G164" s="189"/>
      <c r="H164" s="189"/>
      <c r="I164" s="189"/>
      <c r="J164" s="143"/>
      <c r="K164" s="143"/>
      <c r="L164" s="130" t="s">
        <v>59</v>
      </c>
      <c r="M164" s="192" t="s">
        <v>60</v>
      </c>
      <c r="N164" s="192"/>
      <c r="O164" s="192"/>
      <c r="P164" s="192"/>
      <c r="Q164" s="192"/>
    </row>
    <row r="165" spans="2:18" hidden="1" x14ac:dyDescent="0.25">
      <c r="B165" s="131"/>
      <c r="C165" s="11"/>
      <c r="D165" s="6"/>
      <c r="E165" s="132"/>
      <c r="F165" s="133"/>
      <c r="G165" s="134"/>
      <c r="H165" s="133"/>
      <c r="I165" s="135"/>
      <c r="J165" s="135"/>
      <c r="K165" s="135"/>
      <c r="L165" s="190"/>
      <c r="M165" s="190"/>
      <c r="N165" s="190"/>
      <c r="O165" s="61"/>
      <c r="P165" s="62"/>
      <c r="Q165" s="37"/>
    </row>
    <row r="166" spans="2:18" x14ac:dyDescent="0.25">
      <c r="B166" s="131"/>
      <c r="C166" s="9"/>
      <c r="D166" s="6"/>
      <c r="E166" s="83"/>
      <c r="F166" s="5"/>
      <c r="G166" s="84"/>
      <c r="H166" s="5"/>
      <c r="I166" s="136" t="s">
        <v>61</v>
      </c>
      <c r="J166" s="135"/>
      <c r="K166" s="135"/>
      <c r="L166" s="188"/>
      <c r="M166" s="188"/>
      <c r="N166" s="188"/>
      <c r="O166" s="188"/>
    </row>
    <row r="167" spans="2:18" ht="15.75" x14ac:dyDescent="0.25">
      <c r="B167" s="131"/>
      <c r="C167" s="9"/>
      <c r="D167" s="6"/>
      <c r="E167" s="83"/>
      <c r="F167" s="5"/>
      <c r="G167" s="84"/>
      <c r="H167" s="148" t="s">
        <v>62</v>
      </c>
      <c r="I167" s="148"/>
      <c r="J167" s="148"/>
      <c r="K167" s="145"/>
      <c r="L167" s="142"/>
      <c r="M167" s="142"/>
      <c r="N167" s="142"/>
      <c r="O167" s="142"/>
    </row>
    <row r="168" spans="2:18" x14ac:dyDescent="0.25">
      <c r="B168" s="131"/>
      <c r="C168" s="9"/>
      <c r="D168" s="6"/>
      <c r="E168" s="83"/>
      <c r="F168" s="5"/>
      <c r="G168" s="84"/>
      <c r="H168" s="5"/>
      <c r="I168" s="135"/>
      <c r="J168" s="135"/>
      <c r="K168" s="135"/>
      <c r="L168" s="142"/>
      <c r="M168" s="142"/>
      <c r="N168" s="142"/>
      <c r="O168" s="142"/>
    </row>
    <row r="169" spans="2:18" x14ac:dyDescent="0.25">
      <c r="C169" s="6"/>
      <c r="D169" s="6"/>
      <c r="E169" s="83"/>
      <c r="F169" s="5"/>
      <c r="G169" s="84"/>
      <c r="H169" s="5"/>
      <c r="I169" s="5"/>
      <c r="J169" s="5"/>
      <c r="K169" s="5"/>
      <c r="L169" s="5"/>
      <c r="M169" s="5"/>
      <c r="N169" s="5"/>
      <c r="O169" s="5"/>
    </row>
    <row r="170" spans="2:18" x14ac:dyDescent="0.25">
      <c r="C170" s="6"/>
      <c r="D170" s="6"/>
      <c r="E170" s="83" t="s">
        <v>1</v>
      </c>
      <c r="F170" s="5"/>
      <c r="G170" s="84"/>
      <c r="H170" s="5" t="s">
        <v>65</v>
      </c>
      <c r="I170" s="5"/>
      <c r="J170" s="5"/>
      <c r="K170" s="5"/>
      <c r="L170" s="5"/>
      <c r="M170" s="5"/>
      <c r="N170" s="5"/>
      <c r="O170" s="63" t="s">
        <v>2</v>
      </c>
      <c r="P170" s="24"/>
    </row>
    <row r="171" spans="2:18" x14ac:dyDescent="0.25">
      <c r="C171" s="6"/>
      <c r="D171" s="6"/>
      <c r="E171" s="83" t="s">
        <v>1</v>
      </c>
      <c r="F171" s="5"/>
      <c r="G171" s="84"/>
      <c r="H171" s="5"/>
      <c r="I171" s="5"/>
      <c r="J171" s="5"/>
      <c r="K171" s="5"/>
      <c r="L171" s="5"/>
      <c r="M171" s="5"/>
      <c r="N171" s="5"/>
      <c r="O171" s="64" t="s">
        <v>0</v>
      </c>
      <c r="P171" s="24"/>
    </row>
    <row r="172" spans="2:18" x14ac:dyDescent="0.25">
      <c r="B172" s="1"/>
      <c r="C172" s="5"/>
      <c r="F172" s="5"/>
      <c r="G172" s="84"/>
      <c r="H172" s="5"/>
      <c r="I172" s="5"/>
      <c r="J172" s="5"/>
      <c r="K172" s="5"/>
      <c r="L172" s="5"/>
      <c r="M172" s="5"/>
      <c r="N172" s="5"/>
      <c r="O172" s="63"/>
      <c r="P172" s="24"/>
      <c r="Q172" s="1"/>
    </row>
  </sheetData>
  <mergeCells count="73">
    <mergeCell ref="L166:O166"/>
    <mergeCell ref="E164:I164"/>
    <mergeCell ref="L165:N165"/>
    <mergeCell ref="B163:C163"/>
    <mergeCell ref="M164:Q164"/>
    <mergeCell ref="M163:R163"/>
    <mergeCell ref="B119:B121"/>
    <mergeCell ref="B122:B124"/>
    <mergeCell ref="B141:B142"/>
    <mergeCell ref="B143:B145"/>
    <mergeCell ref="B149:B150"/>
    <mergeCell ref="B134:B135"/>
    <mergeCell ref="B125:B127"/>
    <mergeCell ref="B128:B130"/>
    <mergeCell ref="B131:B133"/>
    <mergeCell ref="B137:B140"/>
    <mergeCell ref="B103:B104"/>
    <mergeCell ref="B106:B108"/>
    <mergeCell ref="B89:B91"/>
    <mergeCell ref="B101:B102"/>
    <mergeCell ref="B99:B100"/>
    <mergeCell ref="B92:B94"/>
    <mergeCell ref="B95:B98"/>
    <mergeCell ref="B37:B38"/>
    <mergeCell ref="D8:D9"/>
    <mergeCell ref="B24:B26"/>
    <mergeCell ref="E8:E9"/>
    <mergeCell ref="C24:C26"/>
    <mergeCell ref="B34:B36"/>
    <mergeCell ref="B20:B23"/>
    <mergeCell ref="C20:C21"/>
    <mergeCell ref="C34:C35"/>
    <mergeCell ref="C28:C32"/>
    <mergeCell ref="B28:B32"/>
    <mergeCell ref="F8:F9"/>
    <mergeCell ref="C10:C15"/>
    <mergeCell ref="N7:N9"/>
    <mergeCell ref="B10:B19"/>
    <mergeCell ref="B7:B9"/>
    <mergeCell ref="C7:C9"/>
    <mergeCell ref="D7:F7"/>
    <mergeCell ref="C46:C50"/>
    <mergeCell ref="C40:C41"/>
    <mergeCell ref="B146:B148"/>
    <mergeCell ref="C158:C159"/>
    <mergeCell ref="B158:B160"/>
    <mergeCell ref="C149:C150"/>
    <mergeCell ref="B152:B154"/>
    <mergeCell ref="B155:B157"/>
    <mergeCell ref="B40:B45"/>
    <mergeCell ref="B46:B51"/>
    <mergeCell ref="B64:B71"/>
    <mergeCell ref="B72:B88"/>
    <mergeCell ref="B109:B110"/>
    <mergeCell ref="B111:B113"/>
    <mergeCell ref="B114:B115"/>
    <mergeCell ref="B116:B118"/>
    <mergeCell ref="H167:J167"/>
    <mergeCell ref="C146:C147"/>
    <mergeCell ref="C89:C90"/>
    <mergeCell ref="C64:C66"/>
    <mergeCell ref="C143:C144"/>
    <mergeCell ref="C72:C74"/>
    <mergeCell ref="C103:C104"/>
    <mergeCell ref="C106:C107"/>
    <mergeCell ref="C116:C117"/>
    <mergeCell ref="C125:C126"/>
    <mergeCell ref="C122:C123"/>
    <mergeCell ref="C111:C112"/>
    <mergeCell ref="C95:C97"/>
    <mergeCell ref="C137:C139"/>
    <mergeCell ref="C119:C120"/>
    <mergeCell ref="C134:C135"/>
  </mergeCells>
  <pageMargins left="0.19685039370078741" right="0.19685039370078741" top="0.35433070866141736" bottom="0.15748031496062992" header="0.31496062992125984" footer="0.31496062992125984"/>
  <pageSetup paperSize="9" scale="8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 MARTIE</vt:lpstr>
      <vt:lpstr>'PL MARTIE'!Print_Titles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Ionescu</cp:lastModifiedBy>
  <cp:lastPrinted>2021-09-16T13:09:29Z</cp:lastPrinted>
  <dcterms:created xsi:type="dcterms:W3CDTF">2017-06-21T10:50:40Z</dcterms:created>
  <dcterms:modified xsi:type="dcterms:W3CDTF">2021-09-16T13:19:49Z</dcterms:modified>
</cp:coreProperties>
</file>